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xl/commentsmeta3" ContentType="application/binary"/>
  <Override PartName="/xl/commentsmeta4" ContentType="application/binary"/>
  <Override PartName="/xl/commentsmeta5" ContentType="application/binary"/>
  <Override PartName="/xl/commentsmeta6" ContentType="application/binary"/>
  <Override PartName="/xl/commentsmeta7" ContentType="application/binary"/>
  <Override PartName="/xl/commentsmeta8" ContentType="application/binary"/>
  <Override PartName="/xl/commentsmeta9" ContentType="application/binary"/>
  <Override PartName="/xl/commentsmeta10" ContentType="application/binary"/>
  <Override PartName="/xl/commentsmeta1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" windowWidth="19440" windowHeight="7005" activeTab="11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serial" sheetId="14" state="hidden" r:id="rId13"/>
  </sheets>
  <definedNames>
    <definedName name="types">serial!$C$1:$C$37</definedName>
  </definedNames>
  <calcPr calcId="145621"/>
  <extLst>
    <ext uri="GoogleSheetsCustomDataVersion1">
      <go:sheetsCustomData xmlns:go="http://customooxmlschemas.google.com/" r:id="rId18" roundtripDataSignature="AMtx7mgL5xBkrXWta++2B+qrCE3HHfGZtQ=="/>
    </ext>
  </extLst>
</workbook>
</file>

<file path=xl/calcChain.xml><?xml version="1.0" encoding="utf-8"?>
<calcChain xmlns="http://schemas.openxmlformats.org/spreadsheetml/2006/main">
  <c r="F19" i="4" l="1"/>
  <c r="G19" i="4"/>
  <c r="H19" i="4"/>
  <c r="I19" i="4"/>
  <c r="J19" i="4"/>
  <c r="K19" i="4"/>
  <c r="L19" i="4"/>
  <c r="M19" i="4"/>
  <c r="N19" i="4"/>
  <c r="O19" i="4"/>
  <c r="E19" i="4"/>
  <c r="F16" i="12" l="1"/>
  <c r="G16" i="12"/>
  <c r="H16" i="12"/>
  <c r="I16" i="12"/>
  <c r="J16" i="12"/>
  <c r="K16" i="12"/>
  <c r="E16" i="12"/>
  <c r="F16" i="11"/>
  <c r="G16" i="11"/>
  <c r="H16" i="11"/>
  <c r="I16" i="11"/>
  <c r="J16" i="11"/>
  <c r="K16" i="11"/>
  <c r="L16" i="11"/>
  <c r="M16" i="11"/>
  <c r="N16" i="11"/>
  <c r="P16" i="11"/>
  <c r="Q16" i="11"/>
  <c r="R16" i="11"/>
  <c r="S16" i="11"/>
  <c r="T16" i="11"/>
  <c r="U16" i="11"/>
  <c r="V16" i="11"/>
  <c r="W16" i="11"/>
  <c r="X16" i="11"/>
  <c r="Y16" i="11"/>
  <c r="E16" i="11"/>
  <c r="F15" i="10"/>
  <c r="G15" i="10"/>
  <c r="H15" i="10"/>
  <c r="I15" i="10"/>
  <c r="J15" i="10"/>
  <c r="K15" i="10"/>
  <c r="L15" i="10"/>
  <c r="M15" i="10"/>
  <c r="N15" i="10"/>
  <c r="E15" i="10"/>
  <c r="F14" i="9"/>
  <c r="G14" i="9"/>
  <c r="H14" i="9"/>
  <c r="I14" i="9"/>
  <c r="J14" i="9"/>
  <c r="K14" i="9"/>
  <c r="L14" i="9"/>
  <c r="M14" i="9"/>
  <c r="N14" i="9"/>
  <c r="O14" i="9"/>
  <c r="P14" i="9"/>
  <c r="Q14" i="9"/>
  <c r="E14" i="9"/>
  <c r="F17" i="8"/>
  <c r="G17" i="8"/>
  <c r="H17" i="8"/>
  <c r="I17" i="8"/>
  <c r="J17" i="8"/>
  <c r="K17" i="8"/>
  <c r="L17" i="8"/>
  <c r="M17" i="8"/>
  <c r="N17" i="8"/>
  <c r="O17" i="8"/>
  <c r="P17" i="8"/>
  <c r="E17" i="8"/>
  <c r="E16" i="7"/>
  <c r="F16" i="7"/>
  <c r="G16" i="7"/>
  <c r="H16" i="7"/>
  <c r="I16" i="7"/>
  <c r="J16" i="7"/>
  <c r="K16" i="7"/>
  <c r="E53" i="6"/>
  <c r="F53" i="6"/>
  <c r="F16" i="6"/>
  <c r="G16" i="6"/>
  <c r="H16" i="6"/>
  <c r="I16" i="6"/>
  <c r="J16" i="6"/>
  <c r="K16" i="6"/>
  <c r="L16" i="6"/>
  <c r="M16" i="6"/>
  <c r="N16" i="6"/>
  <c r="O16" i="6"/>
  <c r="E16" i="6"/>
  <c r="L22" i="1"/>
  <c r="F22" i="1"/>
  <c r="G22" i="1"/>
  <c r="H22" i="1"/>
  <c r="I22" i="1"/>
  <c r="J22" i="1"/>
  <c r="K22" i="1"/>
  <c r="E22" i="1"/>
  <c r="J53" i="12" l="1"/>
  <c r="C52" i="12"/>
  <c r="C51" i="12"/>
  <c r="K50" i="12"/>
  <c r="J50" i="12"/>
  <c r="I50" i="12"/>
  <c r="H50" i="12"/>
  <c r="G50" i="12"/>
  <c r="F50" i="12"/>
  <c r="E50" i="12"/>
  <c r="C49" i="12"/>
  <c r="C48" i="12"/>
  <c r="C47" i="12"/>
  <c r="K46" i="12"/>
  <c r="J46" i="12"/>
  <c r="I46" i="12"/>
  <c r="H46" i="12"/>
  <c r="G46" i="12"/>
  <c r="F46" i="12"/>
  <c r="E46" i="12"/>
  <c r="C45" i="12"/>
  <c r="C44" i="12"/>
  <c r="K43" i="12"/>
  <c r="J43" i="12"/>
  <c r="I43" i="12"/>
  <c r="H43" i="12"/>
  <c r="G43" i="12"/>
  <c r="F43" i="12"/>
  <c r="E43" i="12"/>
  <c r="K42" i="12"/>
  <c r="J42" i="12"/>
  <c r="I42" i="12"/>
  <c r="H42" i="12"/>
  <c r="G42" i="12"/>
  <c r="F42" i="12"/>
  <c r="E42" i="12"/>
  <c r="C41" i="12"/>
  <c r="C40" i="12"/>
  <c r="C39" i="12"/>
  <c r="K38" i="12"/>
  <c r="K25" i="12" s="1"/>
  <c r="J38" i="12"/>
  <c r="I38" i="12"/>
  <c r="I25" i="12" s="1"/>
  <c r="H38" i="12"/>
  <c r="G38" i="12"/>
  <c r="G25" i="12" s="1"/>
  <c r="F38" i="12"/>
  <c r="E38" i="12"/>
  <c r="E25" i="12" s="1"/>
  <c r="K37" i="12"/>
  <c r="J37" i="12"/>
  <c r="I37" i="12"/>
  <c r="H37" i="12"/>
  <c r="G37" i="12"/>
  <c r="F37" i="12"/>
  <c r="E37" i="12"/>
  <c r="C36" i="12"/>
  <c r="C35" i="12"/>
  <c r="C34" i="12"/>
  <c r="K33" i="12"/>
  <c r="J33" i="12"/>
  <c r="I33" i="12"/>
  <c r="H33" i="12"/>
  <c r="G33" i="12"/>
  <c r="F33" i="12"/>
  <c r="E33" i="12"/>
  <c r="C32" i="12"/>
  <c r="C31" i="12"/>
  <c r="C30" i="12"/>
  <c r="C29" i="12"/>
  <c r="C28" i="12"/>
  <c r="K27" i="12"/>
  <c r="J27" i="12"/>
  <c r="I27" i="12"/>
  <c r="H27" i="12"/>
  <c r="G27" i="12"/>
  <c r="F27" i="12"/>
  <c r="E27" i="12"/>
  <c r="C26" i="12"/>
  <c r="J25" i="12"/>
  <c r="H25" i="12"/>
  <c r="H53" i="12" s="1"/>
  <c r="F25" i="12"/>
  <c r="F53" i="12" s="1"/>
  <c r="K22" i="12"/>
  <c r="J22" i="12"/>
  <c r="I22" i="12"/>
  <c r="H22" i="12"/>
  <c r="G22" i="12"/>
  <c r="F22" i="12"/>
  <c r="E22" i="12"/>
  <c r="C22" i="12"/>
  <c r="K21" i="12"/>
  <c r="J21" i="12"/>
  <c r="I21" i="12"/>
  <c r="H21" i="12"/>
  <c r="G21" i="12"/>
  <c r="F21" i="12"/>
  <c r="E21" i="12"/>
  <c r="C21" i="12"/>
  <c r="K18" i="12"/>
  <c r="J18" i="12"/>
  <c r="I18" i="12"/>
  <c r="H18" i="12"/>
  <c r="G18" i="12"/>
  <c r="F18" i="12"/>
  <c r="E18" i="12"/>
  <c r="C18" i="12"/>
  <c r="C17" i="12"/>
  <c r="C15" i="12"/>
  <c r="C14" i="12"/>
  <c r="K13" i="12"/>
  <c r="J13" i="12"/>
  <c r="I13" i="12"/>
  <c r="H13" i="12"/>
  <c r="G13" i="12"/>
  <c r="F13" i="12"/>
  <c r="E13" i="12"/>
  <c r="C12" i="12"/>
  <c r="C11" i="12"/>
  <c r="K10" i="12"/>
  <c r="J10" i="12"/>
  <c r="I10" i="12"/>
  <c r="H10" i="12"/>
  <c r="G10" i="12"/>
  <c r="F10" i="12"/>
  <c r="E10" i="12"/>
  <c r="C52" i="11"/>
  <c r="C51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C49" i="11"/>
  <c r="C48" i="11"/>
  <c r="C47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C45" i="11"/>
  <c r="C44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C41" i="11"/>
  <c r="C40" i="11"/>
  <c r="C39" i="11"/>
  <c r="Y38" i="11"/>
  <c r="X38" i="11"/>
  <c r="X25" i="11" s="1"/>
  <c r="W38" i="11"/>
  <c r="V38" i="11"/>
  <c r="U38" i="11"/>
  <c r="T38" i="11"/>
  <c r="T25" i="11" s="1"/>
  <c r="S38" i="11"/>
  <c r="R38" i="11"/>
  <c r="Q38" i="11"/>
  <c r="P38" i="11"/>
  <c r="P25" i="11" s="1"/>
  <c r="O38" i="11"/>
  <c r="N38" i="11"/>
  <c r="M38" i="11"/>
  <c r="L38" i="11"/>
  <c r="L25" i="11" s="1"/>
  <c r="K38" i="11"/>
  <c r="J38" i="11"/>
  <c r="I38" i="11"/>
  <c r="H38" i="11"/>
  <c r="H25" i="11" s="1"/>
  <c r="G38" i="11"/>
  <c r="F38" i="11"/>
  <c r="E38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C36" i="11"/>
  <c r="C35" i="11"/>
  <c r="C34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C32" i="11"/>
  <c r="C31" i="11"/>
  <c r="C30" i="11"/>
  <c r="C29" i="11"/>
  <c r="C28" i="11"/>
  <c r="Y27" i="11"/>
  <c r="Y25" i="11" s="1"/>
  <c r="Y53" i="11" s="1"/>
  <c r="X27" i="11"/>
  <c r="W27" i="11"/>
  <c r="W25" i="11" s="1"/>
  <c r="W53" i="11" s="1"/>
  <c r="V27" i="11"/>
  <c r="U27" i="11"/>
  <c r="T27" i="11"/>
  <c r="S27" i="11"/>
  <c r="R27" i="11"/>
  <c r="Q27" i="11"/>
  <c r="Q25" i="11" s="1"/>
  <c r="Q53" i="11" s="1"/>
  <c r="P27" i="11"/>
  <c r="O27" i="11"/>
  <c r="O25" i="11" s="1"/>
  <c r="N27" i="11"/>
  <c r="M27" i="11"/>
  <c r="L27" i="11"/>
  <c r="K27" i="11"/>
  <c r="J27" i="11"/>
  <c r="I27" i="11"/>
  <c r="I25" i="11" s="1"/>
  <c r="I53" i="11" s="1"/>
  <c r="H27" i="11"/>
  <c r="G27" i="11"/>
  <c r="G25" i="11" s="1"/>
  <c r="G53" i="11" s="1"/>
  <c r="F27" i="11"/>
  <c r="E27" i="11"/>
  <c r="C26" i="11"/>
  <c r="U25" i="11"/>
  <c r="U53" i="11" s="1"/>
  <c r="S25" i="11"/>
  <c r="S53" i="11" s="1"/>
  <c r="M25" i="11"/>
  <c r="M53" i="11" s="1"/>
  <c r="K25" i="11"/>
  <c r="K53" i="11" s="1"/>
  <c r="E25" i="11"/>
  <c r="E53" i="11" s="1"/>
  <c r="Y22" i="11"/>
  <c r="X22" i="11"/>
  <c r="W22" i="11"/>
  <c r="V22" i="11"/>
  <c r="U22" i="11"/>
  <c r="T22" i="11"/>
  <c r="S22" i="11"/>
  <c r="R22" i="11"/>
  <c r="Q22" i="11"/>
  <c r="P22" i="11"/>
  <c r="O22" i="11"/>
  <c r="O16" i="11" s="1"/>
  <c r="N22" i="11"/>
  <c r="M22" i="11"/>
  <c r="L22" i="11"/>
  <c r="K22" i="11"/>
  <c r="J22" i="11"/>
  <c r="I22" i="11"/>
  <c r="H22" i="11"/>
  <c r="G22" i="11"/>
  <c r="F22" i="11"/>
  <c r="E22" i="11"/>
  <c r="C22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C21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C18" i="11"/>
  <c r="C17" i="11"/>
  <c r="C15" i="11"/>
  <c r="C14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C12" i="11"/>
  <c r="C11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C51" i="10"/>
  <c r="C50" i="10"/>
  <c r="N49" i="10"/>
  <c r="M49" i="10"/>
  <c r="L49" i="10"/>
  <c r="K49" i="10"/>
  <c r="J49" i="10"/>
  <c r="I49" i="10"/>
  <c r="H49" i="10"/>
  <c r="G49" i="10"/>
  <c r="F49" i="10"/>
  <c r="E49" i="10"/>
  <c r="C48" i="10"/>
  <c r="C47" i="10"/>
  <c r="C46" i="10"/>
  <c r="N45" i="10"/>
  <c r="M45" i="10"/>
  <c r="L45" i="10"/>
  <c r="K45" i="10"/>
  <c r="J45" i="10"/>
  <c r="I45" i="10"/>
  <c r="H45" i="10"/>
  <c r="G45" i="10"/>
  <c r="F45" i="10"/>
  <c r="E45" i="10"/>
  <c r="C44" i="10"/>
  <c r="C43" i="10"/>
  <c r="N42" i="10"/>
  <c r="M42" i="10"/>
  <c r="L42" i="10"/>
  <c r="K42" i="10"/>
  <c r="J42" i="10"/>
  <c r="I42" i="10"/>
  <c r="H42" i="10"/>
  <c r="G42" i="10"/>
  <c r="F42" i="10"/>
  <c r="E42" i="10"/>
  <c r="N41" i="10"/>
  <c r="M41" i="10"/>
  <c r="L41" i="10"/>
  <c r="K41" i="10"/>
  <c r="J41" i="10"/>
  <c r="I41" i="10"/>
  <c r="H41" i="10"/>
  <c r="G41" i="10"/>
  <c r="F41" i="10"/>
  <c r="E41" i="10"/>
  <c r="C40" i="10"/>
  <c r="C39" i="10"/>
  <c r="C38" i="10"/>
  <c r="N37" i="10"/>
  <c r="M37" i="10"/>
  <c r="L37" i="10"/>
  <c r="K37" i="10"/>
  <c r="J37" i="10"/>
  <c r="I37" i="10"/>
  <c r="H37" i="10"/>
  <c r="G37" i="10"/>
  <c r="F37" i="10"/>
  <c r="E37" i="10"/>
  <c r="N36" i="10"/>
  <c r="M36" i="10"/>
  <c r="L36" i="10"/>
  <c r="K36" i="10"/>
  <c r="J36" i="10"/>
  <c r="I36" i="10"/>
  <c r="H36" i="10"/>
  <c r="G36" i="10"/>
  <c r="F36" i="10"/>
  <c r="E36" i="10"/>
  <c r="C35" i="10"/>
  <c r="C34" i="10"/>
  <c r="C33" i="10"/>
  <c r="N32" i="10"/>
  <c r="M32" i="10"/>
  <c r="L32" i="10"/>
  <c r="L24" i="10" s="1"/>
  <c r="L52" i="10" s="1"/>
  <c r="K32" i="10"/>
  <c r="J32" i="10"/>
  <c r="I32" i="10"/>
  <c r="H32" i="10"/>
  <c r="H24" i="10" s="1"/>
  <c r="H52" i="10" s="1"/>
  <c r="G32" i="10"/>
  <c r="F32" i="10"/>
  <c r="E32" i="10"/>
  <c r="C31" i="10"/>
  <c r="C30" i="10"/>
  <c r="C29" i="10"/>
  <c r="C28" i="10"/>
  <c r="C27" i="10"/>
  <c r="N26" i="10"/>
  <c r="M26" i="10"/>
  <c r="L26" i="10"/>
  <c r="K26" i="10"/>
  <c r="K24" i="10" s="1"/>
  <c r="K52" i="10" s="1"/>
  <c r="J26" i="10"/>
  <c r="I26" i="10"/>
  <c r="H26" i="10"/>
  <c r="G26" i="10"/>
  <c r="G24" i="10" s="1"/>
  <c r="G52" i="10" s="1"/>
  <c r="F26" i="10"/>
  <c r="E26" i="10"/>
  <c r="C25" i="10"/>
  <c r="N24" i="10"/>
  <c r="N52" i="10" s="1"/>
  <c r="J24" i="10"/>
  <c r="F24" i="10"/>
  <c r="F52" i="10" s="1"/>
  <c r="N21" i="10"/>
  <c r="M21" i="10"/>
  <c r="L21" i="10"/>
  <c r="K21" i="10"/>
  <c r="J21" i="10"/>
  <c r="I21" i="10"/>
  <c r="H21" i="10"/>
  <c r="G21" i="10"/>
  <c r="F21" i="10"/>
  <c r="E21" i="10"/>
  <c r="C21" i="10"/>
  <c r="N20" i="10"/>
  <c r="M20" i="10"/>
  <c r="L20" i="10"/>
  <c r="K20" i="10"/>
  <c r="J20" i="10"/>
  <c r="I20" i="10"/>
  <c r="H20" i="10"/>
  <c r="G20" i="10"/>
  <c r="F20" i="10"/>
  <c r="E20" i="10"/>
  <c r="C20" i="10"/>
  <c r="N17" i="10"/>
  <c r="M17" i="10"/>
  <c r="L17" i="10"/>
  <c r="K17" i="10"/>
  <c r="J17" i="10"/>
  <c r="I17" i="10"/>
  <c r="H17" i="10"/>
  <c r="G17" i="10"/>
  <c r="F17" i="10"/>
  <c r="E17" i="10"/>
  <c r="C17" i="10"/>
  <c r="C16" i="10"/>
  <c r="C14" i="10"/>
  <c r="C13" i="10"/>
  <c r="N12" i="10"/>
  <c r="M12" i="10"/>
  <c r="L12" i="10"/>
  <c r="K12" i="10"/>
  <c r="J12" i="10"/>
  <c r="I12" i="10"/>
  <c r="H12" i="10"/>
  <c r="G12" i="10"/>
  <c r="F12" i="10"/>
  <c r="E12" i="10"/>
  <c r="C11" i="10"/>
  <c r="C10" i="10"/>
  <c r="N9" i="10"/>
  <c r="M9" i="10"/>
  <c r="L9" i="10"/>
  <c r="K9" i="10"/>
  <c r="J9" i="10"/>
  <c r="I9" i="10"/>
  <c r="H9" i="10"/>
  <c r="G9" i="10"/>
  <c r="F9" i="10"/>
  <c r="E9" i="10"/>
  <c r="C50" i="9"/>
  <c r="C49" i="9"/>
  <c r="Q48" i="9"/>
  <c r="P48" i="9"/>
  <c r="O48" i="9"/>
  <c r="N48" i="9"/>
  <c r="M48" i="9"/>
  <c r="L48" i="9"/>
  <c r="J48" i="9"/>
  <c r="I48" i="9"/>
  <c r="H48" i="9"/>
  <c r="G48" i="9"/>
  <c r="F48" i="9"/>
  <c r="E48" i="9"/>
  <c r="C47" i="9"/>
  <c r="C46" i="9"/>
  <c r="C45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C43" i="9"/>
  <c r="C42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C39" i="9"/>
  <c r="C38" i="9"/>
  <c r="C37" i="9"/>
  <c r="Q36" i="9"/>
  <c r="P36" i="9"/>
  <c r="O36" i="9"/>
  <c r="N36" i="9"/>
  <c r="M36" i="9"/>
  <c r="M23" i="9" s="1"/>
  <c r="L36" i="9"/>
  <c r="K36" i="9"/>
  <c r="J36" i="9"/>
  <c r="I36" i="9"/>
  <c r="I23" i="9" s="1"/>
  <c r="H36" i="9"/>
  <c r="G36" i="9"/>
  <c r="F36" i="9"/>
  <c r="E36" i="9"/>
  <c r="E23" i="9" s="1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C34" i="9"/>
  <c r="C33" i="9"/>
  <c r="C32" i="9"/>
  <c r="Q31" i="9"/>
  <c r="P31" i="9"/>
  <c r="O31" i="9"/>
  <c r="N31" i="9"/>
  <c r="M31" i="9"/>
  <c r="L31" i="9"/>
  <c r="K31" i="9"/>
  <c r="K23" i="9" s="1"/>
  <c r="K51" i="9" s="1"/>
  <c r="J31" i="9"/>
  <c r="I31" i="9"/>
  <c r="H31" i="9"/>
  <c r="G31" i="9"/>
  <c r="G23" i="9" s="1"/>
  <c r="G51" i="9" s="1"/>
  <c r="F31" i="9"/>
  <c r="E31" i="9"/>
  <c r="C30" i="9"/>
  <c r="C29" i="9"/>
  <c r="C28" i="9"/>
  <c r="C27" i="9"/>
  <c r="C26" i="9"/>
  <c r="Q25" i="9"/>
  <c r="P25" i="9"/>
  <c r="O25" i="9"/>
  <c r="N25" i="9"/>
  <c r="N23" i="9" s="1"/>
  <c r="N51" i="9" s="1"/>
  <c r="M25" i="9"/>
  <c r="L25" i="9"/>
  <c r="L23" i="9" s="1"/>
  <c r="L51" i="9" s="1"/>
  <c r="K25" i="9"/>
  <c r="J25" i="9"/>
  <c r="J23" i="9" s="1"/>
  <c r="J51" i="9" s="1"/>
  <c r="I25" i="9"/>
  <c r="H25" i="9"/>
  <c r="G25" i="9"/>
  <c r="F25" i="9"/>
  <c r="F23" i="9" s="1"/>
  <c r="F51" i="9" s="1"/>
  <c r="E25" i="9"/>
  <c r="C24" i="9"/>
  <c r="H23" i="9"/>
  <c r="H51" i="9" s="1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C20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C19" i="9"/>
  <c r="Q16" i="9"/>
  <c r="P16" i="9"/>
  <c r="O16" i="9"/>
  <c r="O51" i="9" s="1"/>
  <c r="N16" i="9"/>
  <c r="M16" i="9"/>
  <c r="L16" i="9"/>
  <c r="K16" i="9"/>
  <c r="J16" i="9"/>
  <c r="I16" i="9"/>
  <c r="H16" i="9"/>
  <c r="G16" i="9"/>
  <c r="F16" i="9"/>
  <c r="E16" i="9"/>
  <c r="C16" i="9"/>
  <c r="C15" i="9"/>
  <c r="C13" i="9"/>
  <c r="C12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C10" i="9"/>
  <c r="C9" i="9"/>
  <c r="Q8" i="9"/>
  <c r="P8" i="9"/>
  <c r="O8" i="9"/>
  <c r="N8" i="9"/>
  <c r="M8" i="9"/>
  <c r="L8" i="9"/>
  <c r="K8" i="9"/>
  <c r="J8" i="9"/>
  <c r="I8" i="9"/>
  <c r="H8" i="9"/>
  <c r="G8" i="9"/>
  <c r="F8" i="9"/>
  <c r="E8" i="9"/>
  <c r="C53" i="8"/>
  <c r="C52" i="8"/>
  <c r="P51" i="8"/>
  <c r="O51" i="8"/>
  <c r="N51" i="8"/>
  <c r="M51" i="8"/>
  <c r="L51" i="8"/>
  <c r="K51" i="8"/>
  <c r="J51" i="8"/>
  <c r="I51" i="8"/>
  <c r="H51" i="8"/>
  <c r="G51" i="8"/>
  <c r="F51" i="8"/>
  <c r="E51" i="8"/>
  <c r="C50" i="8"/>
  <c r="C49" i="8"/>
  <c r="C48" i="8"/>
  <c r="P47" i="8"/>
  <c r="O47" i="8"/>
  <c r="N47" i="8"/>
  <c r="M47" i="8"/>
  <c r="L47" i="8"/>
  <c r="K47" i="8"/>
  <c r="J47" i="8"/>
  <c r="I47" i="8"/>
  <c r="H47" i="8"/>
  <c r="G47" i="8"/>
  <c r="F47" i="8"/>
  <c r="E47" i="8"/>
  <c r="C46" i="8"/>
  <c r="C45" i="8"/>
  <c r="P44" i="8"/>
  <c r="O44" i="8"/>
  <c r="N44" i="8"/>
  <c r="M44" i="8"/>
  <c r="L44" i="8"/>
  <c r="K44" i="8"/>
  <c r="J44" i="8"/>
  <c r="I44" i="8"/>
  <c r="H44" i="8"/>
  <c r="G44" i="8"/>
  <c r="F44" i="8"/>
  <c r="E44" i="8"/>
  <c r="P43" i="8"/>
  <c r="O43" i="8"/>
  <c r="N43" i="8"/>
  <c r="M43" i="8"/>
  <c r="L43" i="8"/>
  <c r="K43" i="8"/>
  <c r="J43" i="8"/>
  <c r="I43" i="8"/>
  <c r="H43" i="8"/>
  <c r="G43" i="8"/>
  <c r="F43" i="8"/>
  <c r="E43" i="8"/>
  <c r="C42" i="8"/>
  <c r="C41" i="8"/>
  <c r="C40" i="8"/>
  <c r="P39" i="8"/>
  <c r="O39" i="8"/>
  <c r="N39" i="8"/>
  <c r="N26" i="8" s="1"/>
  <c r="N54" i="8" s="1"/>
  <c r="M39" i="8"/>
  <c r="L39" i="8"/>
  <c r="K39" i="8"/>
  <c r="J39" i="8"/>
  <c r="I39" i="8"/>
  <c r="H39" i="8"/>
  <c r="G39" i="8"/>
  <c r="F39" i="8"/>
  <c r="F26" i="8" s="1"/>
  <c r="F54" i="8" s="1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C37" i="8"/>
  <c r="C36" i="8"/>
  <c r="C35" i="8"/>
  <c r="P34" i="8"/>
  <c r="O34" i="8"/>
  <c r="O26" i="8" s="1"/>
  <c r="N34" i="8"/>
  <c r="M34" i="8"/>
  <c r="L34" i="8"/>
  <c r="K34" i="8"/>
  <c r="J34" i="8"/>
  <c r="I34" i="8"/>
  <c r="H34" i="8"/>
  <c r="G34" i="8"/>
  <c r="F34" i="8"/>
  <c r="E34" i="8"/>
  <c r="C33" i="8"/>
  <c r="C32" i="8"/>
  <c r="C31" i="8"/>
  <c r="C30" i="8"/>
  <c r="C29" i="8"/>
  <c r="P28" i="8"/>
  <c r="N28" i="8"/>
  <c r="M28" i="8"/>
  <c r="M26" i="8" s="1"/>
  <c r="L28" i="8"/>
  <c r="K28" i="8"/>
  <c r="K26" i="8" s="1"/>
  <c r="J28" i="8"/>
  <c r="I28" i="8"/>
  <c r="I26" i="8" s="1"/>
  <c r="H28" i="8"/>
  <c r="G28" i="8"/>
  <c r="G26" i="8" s="1"/>
  <c r="F28" i="8"/>
  <c r="E28" i="8"/>
  <c r="E26" i="8" s="1"/>
  <c r="C27" i="8"/>
  <c r="P26" i="8"/>
  <c r="P54" i="8" s="1"/>
  <c r="L26" i="8"/>
  <c r="L54" i="8" s="1"/>
  <c r="J26" i="8"/>
  <c r="H26" i="8"/>
  <c r="H54" i="8" s="1"/>
  <c r="P23" i="8"/>
  <c r="O23" i="8"/>
  <c r="N23" i="8"/>
  <c r="M23" i="8"/>
  <c r="L23" i="8"/>
  <c r="K23" i="8"/>
  <c r="J23" i="8"/>
  <c r="I23" i="8"/>
  <c r="H23" i="8"/>
  <c r="G23" i="8"/>
  <c r="F23" i="8"/>
  <c r="E23" i="8"/>
  <c r="C23" i="8"/>
  <c r="P22" i="8"/>
  <c r="O22" i="8"/>
  <c r="N22" i="8"/>
  <c r="M22" i="8"/>
  <c r="L22" i="8"/>
  <c r="K22" i="8"/>
  <c r="J22" i="8"/>
  <c r="I22" i="8"/>
  <c r="H22" i="8"/>
  <c r="G22" i="8"/>
  <c r="F22" i="8"/>
  <c r="E22" i="8"/>
  <c r="C22" i="8"/>
  <c r="P19" i="8"/>
  <c r="O19" i="8"/>
  <c r="N19" i="8"/>
  <c r="M19" i="8"/>
  <c r="L19" i="8"/>
  <c r="K19" i="8"/>
  <c r="J19" i="8"/>
  <c r="I19" i="8"/>
  <c r="H19" i="8"/>
  <c r="G19" i="8"/>
  <c r="F19" i="8"/>
  <c r="E19" i="8"/>
  <c r="C19" i="8"/>
  <c r="C18" i="8"/>
  <c r="C16" i="8"/>
  <c r="C15" i="8"/>
  <c r="P14" i="8"/>
  <c r="O14" i="8"/>
  <c r="N14" i="8"/>
  <c r="M14" i="8"/>
  <c r="L14" i="8"/>
  <c r="K14" i="8"/>
  <c r="J14" i="8"/>
  <c r="I14" i="8"/>
  <c r="H14" i="8"/>
  <c r="G14" i="8"/>
  <c r="F14" i="8"/>
  <c r="E14" i="8"/>
  <c r="C13" i="8"/>
  <c r="C12" i="8"/>
  <c r="P11" i="8"/>
  <c r="O11" i="8"/>
  <c r="N11" i="8"/>
  <c r="M11" i="8"/>
  <c r="L11" i="8"/>
  <c r="K11" i="8"/>
  <c r="J11" i="8"/>
  <c r="I11" i="8"/>
  <c r="H11" i="8"/>
  <c r="G11" i="8"/>
  <c r="F11" i="8"/>
  <c r="E11" i="8"/>
  <c r="C52" i="7"/>
  <c r="C51" i="7"/>
  <c r="K50" i="7"/>
  <c r="J50" i="7"/>
  <c r="I50" i="7"/>
  <c r="H50" i="7"/>
  <c r="G50" i="7"/>
  <c r="F50" i="7"/>
  <c r="E50" i="7"/>
  <c r="C49" i="7"/>
  <c r="C48" i="7"/>
  <c r="C47" i="7"/>
  <c r="K46" i="7"/>
  <c r="J46" i="7"/>
  <c r="I46" i="7"/>
  <c r="H46" i="7"/>
  <c r="G46" i="7"/>
  <c r="F46" i="7"/>
  <c r="E46" i="7"/>
  <c r="C45" i="7"/>
  <c r="C44" i="7"/>
  <c r="K43" i="7"/>
  <c r="J43" i="7"/>
  <c r="I43" i="7"/>
  <c r="H43" i="7"/>
  <c r="G43" i="7"/>
  <c r="F43" i="7"/>
  <c r="E43" i="7"/>
  <c r="K42" i="7"/>
  <c r="J42" i="7"/>
  <c r="I42" i="7"/>
  <c r="H42" i="7"/>
  <c r="G42" i="7"/>
  <c r="F42" i="7"/>
  <c r="E42" i="7"/>
  <c r="C41" i="7"/>
  <c r="C40" i="7"/>
  <c r="C39" i="7"/>
  <c r="K38" i="7"/>
  <c r="J38" i="7"/>
  <c r="J25" i="7" s="1"/>
  <c r="I38" i="7"/>
  <c r="H38" i="7"/>
  <c r="H25" i="7" s="1"/>
  <c r="G38" i="7"/>
  <c r="F38" i="7"/>
  <c r="F25" i="7" s="1"/>
  <c r="E38" i="7"/>
  <c r="K37" i="7"/>
  <c r="J37" i="7"/>
  <c r="I37" i="7"/>
  <c r="H37" i="7"/>
  <c r="G37" i="7"/>
  <c r="F37" i="7"/>
  <c r="E37" i="7"/>
  <c r="C36" i="7"/>
  <c r="C35" i="7"/>
  <c r="C34" i="7"/>
  <c r="K33" i="7"/>
  <c r="J33" i="7"/>
  <c r="I33" i="7"/>
  <c r="H33" i="7"/>
  <c r="G33" i="7"/>
  <c r="F33" i="7"/>
  <c r="E33" i="7"/>
  <c r="C32" i="7"/>
  <c r="C31" i="7"/>
  <c r="C30" i="7"/>
  <c r="C29" i="7"/>
  <c r="C28" i="7"/>
  <c r="K27" i="7"/>
  <c r="J27" i="7"/>
  <c r="I27" i="7"/>
  <c r="I25" i="7" s="1"/>
  <c r="I53" i="7" s="1"/>
  <c r="H27" i="7"/>
  <c r="G27" i="7"/>
  <c r="G25" i="7" s="1"/>
  <c r="G53" i="7" s="1"/>
  <c r="F27" i="7"/>
  <c r="E27" i="7"/>
  <c r="E25" i="7" s="1"/>
  <c r="E53" i="7" s="1"/>
  <c r="C26" i="7"/>
  <c r="K25" i="7"/>
  <c r="K53" i="7" s="1"/>
  <c r="K22" i="7"/>
  <c r="J22" i="7"/>
  <c r="I22" i="7"/>
  <c r="H22" i="7"/>
  <c r="G22" i="7"/>
  <c r="F22" i="7"/>
  <c r="E22" i="7"/>
  <c r="C22" i="7"/>
  <c r="K21" i="7"/>
  <c r="J21" i="7"/>
  <c r="I21" i="7"/>
  <c r="H21" i="7"/>
  <c r="G21" i="7"/>
  <c r="F21" i="7"/>
  <c r="E21" i="7"/>
  <c r="C21" i="7"/>
  <c r="K18" i="7"/>
  <c r="J18" i="7"/>
  <c r="I18" i="7"/>
  <c r="H18" i="7"/>
  <c r="G18" i="7"/>
  <c r="F18" i="7"/>
  <c r="E18" i="7"/>
  <c r="C18" i="7"/>
  <c r="C17" i="7"/>
  <c r="C15" i="7"/>
  <c r="C14" i="7"/>
  <c r="K13" i="7"/>
  <c r="J13" i="7"/>
  <c r="I13" i="7"/>
  <c r="H13" i="7"/>
  <c r="G13" i="7"/>
  <c r="F13" i="7"/>
  <c r="E13" i="7"/>
  <c r="C12" i="7"/>
  <c r="C11" i="7"/>
  <c r="K10" i="7"/>
  <c r="J10" i="7"/>
  <c r="I10" i="7"/>
  <c r="H10" i="7"/>
  <c r="G10" i="7"/>
  <c r="F10" i="7"/>
  <c r="E10" i="7"/>
  <c r="C52" i="6"/>
  <c r="C51" i="6"/>
  <c r="O50" i="6"/>
  <c r="N50" i="6"/>
  <c r="M50" i="6"/>
  <c r="L50" i="6"/>
  <c r="K50" i="6"/>
  <c r="J50" i="6"/>
  <c r="I50" i="6"/>
  <c r="H50" i="6"/>
  <c r="G50" i="6"/>
  <c r="F50" i="6"/>
  <c r="E50" i="6"/>
  <c r="C49" i="6"/>
  <c r="C48" i="6"/>
  <c r="C47" i="6"/>
  <c r="O46" i="6"/>
  <c r="N46" i="6"/>
  <c r="M46" i="6"/>
  <c r="L46" i="6"/>
  <c r="K46" i="6"/>
  <c r="J46" i="6"/>
  <c r="I46" i="6"/>
  <c r="H46" i="6"/>
  <c r="G46" i="6"/>
  <c r="F46" i="6"/>
  <c r="E46" i="6"/>
  <c r="C45" i="6"/>
  <c r="C44" i="6"/>
  <c r="O43" i="6"/>
  <c r="N43" i="6"/>
  <c r="M43" i="6"/>
  <c r="L43" i="6"/>
  <c r="K43" i="6"/>
  <c r="J43" i="6"/>
  <c r="I43" i="6"/>
  <c r="H43" i="6"/>
  <c r="G43" i="6"/>
  <c r="F43" i="6"/>
  <c r="E43" i="6"/>
  <c r="O42" i="6"/>
  <c r="N42" i="6"/>
  <c r="M42" i="6"/>
  <c r="L42" i="6"/>
  <c r="K42" i="6"/>
  <c r="J42" i="6"/>
  <c r="I42" i="6"/>
  <c r="H42" i="6"/>
  <c r="G42" i="6"/>
  <c r="F42" i="6"/>
  <c r="E42" i="6"/>
  <c r="C41" i="6"/>
  <c r="C40" i="6"/>
  <c r="C39" i="6"/>
  <c r="O38" i="6"/>
  <c r="N38" i="6"/>
  <c r="M38" i="6"/>
  <c r="L38" i="6"/>
  <c r="K38" i="6"/>
  <c r="J38" i="6"/>
  <c r="I38" i="6"/>
  <c r="H38" i="6"/>
  <c r="G38" i="6"/>
  <c r="F38" i="6"/>
  <c r="E38" i="6"/>
  <c r="O37" i="6"/>
  <c r="N37" i="6"/>
  <c r="M37" i="6"/>
  <c r="L37" i="6"/>
  <c r="K37" i="6"/>
  <c r="J37" i="6"/>
  <c r="I37" i="6"/>
  <c r="H37" i="6"/>
  <c r="G37" i="6"/>
  <c r="F37" i="6"/>
  <c r="E37" i="6"/>
  <c r="C36" i="6"/>
  <c r="C35" i="6"/>
  <c r="C34" i="6"/>
  <c r="O33" i="6"/>
  <c r="N33" i="6"/>
  <c r="M33" i="6"/>
  <c r="L33" i="6"/>
  <c r="K33" i="6"/>
  <c r="J33" i="6"/>
  <c r="I33" i="6"/>
  <c r="H33" i="6"/>
  <c r="G33" i="6"/>
  <c r="F33" i="6"/>
  <c r="E33" i="6"/>
  <c r="C32" i="6"/>
  <c r="C31" i="6"/>
  <c r="C30" i="6"/>
  <c r="C29" i="6"/>
  <c r="C28" i="6"/>
  <c r="O27" i="6"/>
  <c r="N27" i="6"/>
  <c r="N25" i="6" s="1"/>
  <c r="N53" i="6" s="1"/>
  <c r="M27" i="6"/>
  <c r="L27" i="6"/>
  <c r="L25" i="6" s="1"/>
  <c r="K27" i="6"/>
  <c r="J27" i="6"/>
  <c r="I27" i="6"/>
  <c r="H27" i="6"/>
  <c r="H25" i="6" s="1"/>
  <c r="G27" i="6"/>
  <c r="F27" i="6"/>
  <c r="E27" i="6"/>
  <c r="C26" i="6"/>
  <c r="J25" i="6"/>
  <c r="F25" i="6"/>
  <c r="O22" i="6"/>
  <c r="N22" i="6"/>
  <c r="M22" i="6"/>
  <c r="L22" i="6"/>
  <c r="K22" i="6"/>
  <c r="J22" i="6"/>
  <c r="I22" i="6"/>
  <c r="H22" i="6"/>
  <c r="G22" i="6"/>
  <c r="F22" i="6"/>
  <c r="E22" i="6"/>
  <c r="C22" i="6"/>
  <c r="O21" i="6"/>
  <c r="N21" i="6"/>
  <c r="M21" i="6"/>
  <c r="L21" i="6"/>
  <c r="K21" i="6"/>
  <c r="J21" i="6"/>
  <c r="I21" i="6"/>
  <c r="H21" i="6"/>
  <c r="G21" i="6"/>
  <c r="F21" i="6"/>
  <c r="E21" i="6"/>
  <c r="C21" i="6"/>
  <c r="O18" i="6"/>
  <c r="N18" i="6"/>
  <c r="M18" i="6"/>
  <c r="L18" i="6"/>
  <c r="K18" i="6"/>
  <c r="J18" i="6"/>
  <c r="I18" i="6"/>
  <c r="H18" i="6"/>
  <c r="G18" i="6"/>
  <c r="F18" i="6"/>
  <c r="E18" i="6"/>
  <c r="C18" i="6"/>
  <c r="C17" i="6"/>
  <c r="C15" i="6"/>
  <c r="C14" i="6"/>
  <c r="O13" i="6"/>
  <c r="N13" i="6"/>
  <c r="M13" i="6"/>
  <c r="L13" i="6"/>
  <c r="K13" i="6"/>
  <c r="J13" i="6"/>
  <c r="I13" i="6"/>
  <c r="H13" i="6"/>
  <c r="G13" i="6"/>
  <c r="F13" i="6"/>
  <c r="E13" i="6"/>
  <c r="C12" i="6"/>
  <c r="C11" i="6"/>
  <c r="O10" i="6"/>
  <c r="N10" i="6"/>
  <c r="M10" i="6"/>
  <c r="L10" i="6"/>
  <c r="K10" i="6"/>
  <c r="J10" i="6"/>
  <c r="I10" i="6"/>
  <c r="H10" i="6"/>
  <c r="G10" i="6"/>
  <c r="F10" i="6"/>
  <c r="E10" i="6"/>
  <c r="C55" i="5"/>
  <c r="C54" i="5"/>
  <c r="L53" i="5"/>
  <c r="K53" i="5"/>
  <c r="J53" i="5"/>
  <c r="I53" i="5"/>
  <c r="H53" i="5"/>
  <c r="G53" i="5"/>
  <c r="F53" i="5"/>
  <c r="C52" i="5"/>
  <c r="C51" i="5"/>
  <c r="C50" i="5"/>
  <c r="L49" i="5"/>
  <c r="K49" i="5"/>
  <c r="J49" i="5"/>
  <c r="I49" i="5"/>
  <c r="H49" i="5"/>
  <c r="G49" i="5"/>
  <c r="F49" i="5"/>
  <c r="E49" i="5"/>
  <c r="C48" i="5"/>
  <c r="C47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C44" i="5"/>
  <c r="C43" i="5"/>
  <c r="C42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C39" i="5"/>
  <c r="C38" i="5"/>
  <c r="C37" i="5"/>
  <c r="L36" i="5"/>
  <c r="K36" i="5"/>
  <c r="J36" i="5"/>
  <c r="I36" i="5"/>
  <c r="H36" i="5"/>
  <c r="H28" i="5" s="1"/>
  <c r="H56" i="5" s="1"/>
  <c r="G36" i="5"/>
  <c r="F36" i="5"/>
  <c r="E36" i="5"/>
  <c r="C35" i="5"/>
  <c r="C34" i="5"/>
  <c r="C33" i="5"/>
  <c r="C32" i="5"/>
  <c r="C31" i="5"/>
  <c r="L30" i="5"/>
  <c r="K30" i="5"/>
  <c r="K28" i="5" s="1"/>
  <c r="J30" i="5"/>
  <c r="I30" i="5"/>
  <c r="H30" i="5"/>
  <c r="G30" i="5"/>
  <c r="G28" i="5" s="1"/>
  <c r="F30" i="5"/>
  <c r="E30" i="5"/>
  <c r="C29" i="5"/>
  <c r="L28" i="5"/>
  <c r="L56" i="5" s="1"/>
  <c r="J28" i="5"/>
  <c r="I28" i="5"/>
  <c r="F28" i="5"/>
  <c r="E28" i="5"/>
  <c r="L25" i="5"/>
  <c r="K25" i="5"/>
  <c r="J25" i="5"/>
  <c r="I25" i="5"/>
  <c r="I19" i="5" s="1"/>
  <c r="H25" i="5"/>
  <c r="G25" i="5"/>
  <c r="F25" i="5"/>
  <c r="E25" i="5"/>
  <c r="C25" i="5"/>
  <c r="L24" i="5"/>
  <c r="K24" i="5"/>
  <c r="J24" i="5"/>
  <c r="I24" i="5"/>
  <c r="H24" i="5"/>
  <c r="G24" i="5"/>
  <c r="F24" i="5"/>
  <c r="F19" i="5" s="1"/>
  <c r="F56" i="5" s="1"/>
  <c r="E24" i="5"/>
  <c r="E19" i="5" s="1"/>
  <c r="C24" i="5"/>
  <c r="L21" i="5"/>
  <c r="K21" i="5"/>
  <c r="K19" i="5" s="1"/>
  <c r="J21" i="5"/>
  <c r="J19" i="5" s="1"/>
  <c r="I21" i="5"/>
  <c r="H21" i="5"/>
  <c r="G21" i="5"/>
  <c r="G19" i="5" s="1"/>
  <c r="F21" i="5"/>
  <c r="E21" i="5"/>
  <c r="C21" i="5"/>
  <c r="C20" i="5"/>
  <c r="L19" i="5"/>
  <c r="H19" i="5"/>
  <c r="C18" i="5"/>
  <c r="C17" i="5"/>
  <c r="L16" i="5"/>
  <c r="K16" i="5"/>
  <c r="J16" i="5"/>
  <c r="I16" i="5"/>
  <c r="H16" i="5"/>
  <c r="G16" i="5"/>
  <c r="F16" i="5"/>
  <c r="E16" i="5"/>
  <c r="C15" i="5"/>
  <c r="C14" i="5"/>
  <c r="L13" i="5"/>
  <c r="K13" i="5"/>
  <c r="J13" i="5"/>
  <c r="I13" i="5"/>
  <c r="H13" i="5"/>
  <c r="G13" i="5"/>
  <c r="F13" i="5"/>
  <c r="E13" i="5"/>
  <c r="L6" i="5"/>
  <c r="K6" i="5"/>
  <c r="J6" i="5"/>
  <c r="I6" i="5"/>
  <c r="H6" i="5"/>
  <c r="G6" i="5"/>
  <c r="F6" i="5"/>
  <c r="E6" i="5"/>
  <c r="C53" i="4"/>
  <c r="C52" i="4"/>
  <c r="O51" i="4"/>
  <c r="N51" i="4"/>
  <c r="M51" i="4"/>
  <c r="L51" i="4"/>
  <c r="K51" i="4"/>
  <c r="J51" i="4"/>
  <c r="I51" i="4"/>
  <c r="H51" i="4"/>
  <c r="G51" i="4"/>
  <c r="F51" i="4"/>
  <c r="E51" i="4"/>
  <c r="C50" i="4"/>
  <c r="C49" i="4"/>
  <c r="C48" i="4"/>
  <c r="O47" i="4"/>
  <c r="N47" i="4"/>
  <c r="M47" i="4"/>
  <c r="L47" i="4"/>
  <c r="K47" i="4"/>
  <c r="J47" i="4"/>
  <c r="I47" i="4"/>
  <c r="H47" i="4"/>
  <c r="G47" i="4"/>
  <c r="F47" i="4"/>
  <c r="E47" i="4"/>
  <c r="C46" i="4"/>
  <c r="C45" i="4"/>
  <c r="O44" i="4"/>
  <c r="N44" i="4"/>
  <c r="M44" i="4"/>
  <c r="L44" i="4"/>
  <c r="K44" i="4"/>
  <c r="J44" i="4"/>
  <c r="I44" i="4"/>
  <c r="H44" i="4"/>
  <c r="G44" i="4"/>
  <c r="F44" i="4"/>
  <c r="E44" i="4"/>
  <c r="O43" i="4"/>
  <c r="N43" i="4"/>
  <c r="M43" i="4"/>
  <c r="L43" i="4"/>
  <c r="K43" i="4"/>
  <c r="J43" i="4"/>
  <c r="I43" i="4"/>
  <c r="H43" i="4"/>
  <c r="G43" i="4"/>
  <c r="F43" i="4"/>
  <c r="E43" i="4"/>
  <c r="C42" i="4"/>
  <c r="C41" i="4"/>
  <c r="C40" i="4"/>
  <c r="O39" i="4"/>
  <c r="N39" i="4"/>
  <c r="M39" i="4"/>
  <c r="L39" i="4"/>
  <c r="K39" i="4"/>
  <c r="J39" i="4"/>
  <c r="I39" i="4"/>
  <c r="H39" i="4"/>
  <c r="G39" i="4"/>
  <c r="F39" i="4"/>
  <c r="E39" i="4"/>
  <c r="O38" i="4"/>
  <c r="N38" i="4"/>
  <c r="M38" i="4"/>
  <c r="L38" i="4"/>
  <c r="K38" i="4"/>
  <c r="J38" i="4"/>
  <c r="I38" i="4"/>
  <c r="H38" i="4"/>
  <c r="G38" i="4"/>
  <c r="F38" i="4"/>
  <c r="E38" i="4"/>
  <c r="C37" i="4"/>
  <c r="C36" i="4"/>
  <c r="C35" i="4"/>
  <c r="O34" i="4"/>
  <c r="N34" i="4"/>
  <c r="M34" i="4"/>
  <c r="L34" i="4"/>
  <c r="K34" i="4"/>
  <c r="J34" i="4"/>
  <c r="I34" i="4"/>
  <c r="H34" i="4"/>
  <c r="G34" i="4"/>
  <c r="F34" i="4"/>
  <c r="E34" i="4"/>
  <c r="C33" i="4"/>
  <c r="C32" i="4"/>
  <c r="C31" i="4"/>
  <c r="C30" i="4"/>
  <c r="C29" i="4"/>
  <c r="O28" i="4"/>
  <c r="N28" i="4"/>
  <c r="M28" i="4"/>
  <c r="L28" i="4"/>
  <c r="K28" i="4"/>
  <c r="J28" i="4"/>
  <c r="I28" i="4"/>
  <c r="I26" i="4" s="1"/>
  <c r="H28" i="4"/>
  <c r="G28" i="4"/>
  <c r="F28" i="4"/>
  <c r="F26" i="4" s="1"/>
  <c r="E28" i="4"/>
  <c r="E26" i="4" s="1"/>
  <c r="C27" i="4"/>
  <c r="O26" i="4"/>
  <c r="N26" i="4"/>
  <c r="M26" i="4"/>
  <c r="O23" i="4"/>
  <c r="N23" i="4"/>
  <c r="M23" i="4"/>
  <c r="L23" i="4"/>
  <c r="K23" i="4"/>
  <c r="J23" i="4"/>
  <c r="I23" i="4"/>
  <c r="H23" i="4"/>
  <c r="G23" i="4"/>
  <c r="F23" i="4"/>
  <c r="E23" i="4"/>
  <c r="C23" i="4"/>
  <c r="O22" i="4"/>
  <c r="N22" i="4"/>
  <c r="M22" i="4"/>
  <c r="L22" i="4"/>
  <c r="K22" i="4"/>
  <c r="J22" i="4"/>
  <c r="I22" i="4"/>
  <c r="H22" i="4"/>
  <c r="G22" i="4"/>
  <c r="F22" i="4"/>
  <c r="E22" i="4"/>
  <c r="C22" i="4"/>
  <c r="O17" i="4"/>
  <c r="N17" i="4"/>
  <c r="M17" i="4"/>
  <c r="L17" i="4"/>
  <c r="K17" i="4"/>
  <c r="J17" i="4"/>
  <c r="I17" i="4"/>
  <c r="H17" i="4"/>
  <c r="G17" i="4"/>
  <c r="F17" i="4"/>
  <c r="E17" i="4"/>
  <c r="C19" i="4"/>
  <c r="C18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C13" i="4"/>
  <c r="C12" i="4"/>
  <c r="O11" i="4"/>
  <c r="N11" i="4"/>
  <c r="M11" i="4"/>
  <c r="L11" i="4"/>
  <c r="K11" i="4"/>
  <c r="J11" i="4"/>
  <c r="I11" i="4"/>
  <c r="H11" i="4"/>
  <c r="G11" i="4"/>
  <c r="F11" i="4"/>
  <c r="E11" i="4"/>
  <c r="C52" i="3"/>
  <c r="C51" i="3"/>
  <c r="O50" i="3"/>
  <c r="N50" i="3"/>
  <c r="M50" i="3"/>
  <c r="L50" i="3"/>
  <c r="K50" i="3"/>
  <c r="J50" i="3"/>
  <c r="I50" i="3"/>
  <c r="H50" i="3"/>
  <c r="F50" i="3"/>
  <c r="E50" i="3"/>
  <c r="C49" i="3"/>
  <c r="C48" i="3"/>
  <c r="C47" i="3"/>
  <c r="O46" i="3"/>
  <c r="N46" i="3"/>
  <c r="M46" i="3"/>
  <c r="L46" i="3"/>
  <c r="K46" i="3"/>
  <c r="J46" i="3"/>
  <c r="I46" i="3"/>
  <c r="H46" i="3"/>
  <c r="G46" i="3"/>
  <c r="F46" i="3"/>
  <c r="E46" i="3"/>
  <c r="C45" i="3"/>
  <c r="C44" i="3"/>
  <c r="O43" i="3"/>
  <c r="N43" i="3"/>
  <c r="M43" i="3"/>
  <c r="L43" i="3"/>
  <c r="K43" i="3"/>
  <c r="J43" i="3"/>
  <c r="I43" i="3"/>
  <c r="H43" i="3"/>
  <c r="G43" i="3"/>
  <c r="F43" i="3"/>
  <c r="E43" i="3"/>
  <c r="O42" i="3"/>
  <c r="N42" i="3"/>
  <c r="M42" i="3"/>
  <c r="L42" i="3"/>
  <c r="K42" i="3"/>
  <c r="J42" i="3"/>
  <c r="I42" i="3"/>
  <c r="H42" i="3"/>
  <c r="G42" i="3"/>
  <c r="F42" i="3"/>
  <c r="E42" i="3"/>
  <c r="C41" i="3"/>
  <c r="C40" i="3"/>
  <c r="C39" i="3"/>
  <c r="O38" i="3"/>
  <c r="N38" i="3"/>
  <c r="M38" i="3"/>
  <c r="L38" i="3"/>
  <c r="K38" i="3"/>
  <c r="J38" i="3"/>
  <c r="I38" i="3"/>
  <c r="H38" i="3"/>
  <c r="G38" i="3"/>
  <c r="F38" i="3"/>
  <c r="E38" i="3"/>
  <c r="O37" i="3"/>
  <c r="N37" i="3"/>
  <c r="M37" i="3"/>
  <c r="L37" i="3"/>
  <c r="K37" i="3"/>
  <c r="J37" i="3"/>
  <c r="I37" i="3"/>
  <c r="H37" i="3"/>
  <c r="G37" i="3"/>
  <c r="F37" i="3"/>
  <c r="E37" i="3"/>
  <c r="C36" i="3"/>
  <c r="C35" i="3"/>
  <c r="C34" i="3"/>
  <c r="O33" i="3"/>
  <c r="O25" i="3" s="1"/>
  <c r="N33" i="3"/>
  <c r="N25" i="3" s="1"/>
  <c r="M33" i="3"/>
  <c r="M25" i="3" s="1"/>
  <c r="L33" i="3"/>
  <c r="L25" i="3" s="1"/>
  <c r="K33" i="3"/>
  <c r="K25" i="3" s="1"/>
  <c r="J33" i="3"/>
  <c r="J25" i="3" s="1"/>
  <c r="I33" i="3"/>
  <c r="I25" i="3" s="1"/>
  <c r="H33" i="3"/>
  <c r="H25" i="3" s="1"/>
  <c r="G33" i="3"/>
  <c r="G25" i="3" s="1"/>
  <c r="F33" i="3"/>
  <c r="F25" i="3" s="1"/>
  <c r="E33" i="3"/>
  <c r="E25" i="3" s="1"/>
  <c r="C32" i="3"/>
  <c r="C31" i="3"/>
  <c r="C30" i="3"/>
  <c r="C29" i="3"/>
  <c r="C28" i="3"/>
  <c r="O27" i="3"/>
  <c r="N27" i="3"/>
  <c r="M27" i="3"/>
  <c r="L27" i="3"/>
  <c r="K27" i="3"/>
  <c r="J27" i="3"/>
  <c r="I27" i="3"/>
  <c r="H27" i="3"/>
  <c r="G27" i="3"/>
  <c r="F27" i="3"/>
  <c r="E27" i="3"/>
  <c r="C26" i="3"/>
  <c r="O22" i="3"/>
  <c r="N22" i="3"/>
  <c r="M22" i="3"/>
  <c r="L22" i="3"/>
  <c r="K22" i="3"/>
  <c r="J22" i="3"/>
  <c r="I22" i="3"/>
  <c r="H22" i="3"/>
  <c r="G22" i="3"/>
  <c r="F22" i="3"/>
  <c r="E22" i="3"/>
  <c r="C22" i="3"/>
  <c r="O21" i="3"/>
  <c r="N21" i="3"/>
  <c r="M21" i="3"/>
  <c r="L21" i="3"/>
  <c r="K21" i="3"/>
  <c r="J21" i="3"/>
  <c r="I21" i="3"/>
  <c r="H21" i="3"/>
  <c r="G21" i="3"/>
  <c r="F21" i="3"/>
  <c r="E21" i="3"/>
  <c r="C21" i="3"/>
  <c r="O18" i="3"/>
  <c r="O16" i="3" s="1"/>
  <c r="N18" i="3"/>
  <c r="M18" i="3"/>
  <c r="L18" i="3"/>
  <c r="L16" i="3" s="1"/>
  <c r="K18" i="3"/>
  <c r="K16" i="3" s="1"/>
  <c r="K53" i="3" s="1"/>
  <c r="J18" i="3"/>
  <c r="I18" i="3"/>
  <c r="H18" i="3"/>
  <c r="H16" i="3" s="1"/>
  <c r="G18" i="3"/>
  <c r="G16" i="3" s="1"/>
  <c r="F18" i="3"/>
  <c r="E18" i="3"/>
  <c r="C18" i="3"/>
  <c r="C17" i="3"/>
  <c r="N16" i="3"/>
  <c r="M16" i="3"/>
  <c r="J16" i="3"/>
  <c r="I16" i="3"/>
  <c r="F16" i="3"/>
  <c r="E16" i="3"/>
  <c r="C15" i="3"/>
  <c r="C14" i="3"/>
  <c r="O13" i="3"/>
  <c r="N13" i="3"/>
  <c r="N53" i="3" s="1"/>
  <c r="M13" i="3"/>
  <c r="L13" i="3"/>
  <c r="K13" i="3"/>
  <c r="J13" i="3"/>
  <c r="I13" i="3"/>
  <c r="H13" i="3"/>
  <c r="G13" i="3"/>
  <c r="F13" i="3"/>
  <c r="E13" i="3"/>
  <c r="C12" i="3"/>
  <c r="C11" i="3"/>
  <c r="O10" i="3"/>
  <c r="N10" i="3"/>
  <c r="M10" i="3"/>
  <c r="L10" i="3"/>
  <c r="K10" i="3"/>
  <c r="J10" i="3"/>
  <c r="I10" i="3"/>
  <c r="H10" i="3"/>
  <c r="G10" i="3"/>
  <c r="F10" i="3"/>
  <c r="E10" i="3"/>
  <c r="C52" i="2"/>
  <c r="C51" i="2"/>
  <c r="O50" i="2"/>
  <c r="N50" i="2"/>
  <c r="M50" i="2"/>
  <c r="L50" i="2"/>
  <c r="K50" i="2"/>
  <c r="J50" i="2"/>
  <c r="I50" i="2"/>
  <c r="H50" i="2"/>
  <c r="G50" i="2"/>
  <c r="F50" i="2"/>
  <c r="E50" i="2"/>
  <c r="C49" i="2"/>
  <c r="C48" i="2"/>
  <c r="C47" i="2"/>
  <c r="O46" i="2"/>
  <c r="N46" i="2"/>
  <c r="M46" i="2"/>
  <c r="L46" i="2"/>
  <c r="K46" i="2"/>
  <c r="J46" i="2"/>
  <c r="I46" i="2"/>
  <c r="H46" i="2"/>
  <c r="G46" i="2"/>
  <c r="F46" i="2"/>
  <c r="E46" i="2"/>
  <c r="C45" i="2"/>
  <c r="C44" i="2"/>
  <c r="O43" i="2"/>
  <c r="N43" i="2"/>
  <c r="M43" i="2"/>
  <c r="L43" i="2"/>
  <c r="K43" i="2"/>
  <c r="J43" i="2"/>
  <c r="I43" i="2"/>
  <c r="H43" i="2"/>
  <c r="G43" i="2"/>
  <c r="F43" i="2"/>
  <c r="E43" i="2"/>
  <c r="O42" i="2"/>
  <c r="N42" i="2"/>
  <c r="M42" i="2"/>
  <c r="L42" i="2"/>
  <c r="K42" i="2"/>
  <c r="J42" i="2"/>
  <c r="I42" i="2"/>
  <c r="H42" i="2"/>
  <c r="G42" i="2"/>
  <c r="F42" i="2"/>
  <c r="E42" i="2"/>
  <c r="C41" i="2"/>
  <c r="C40" i="2"/>
  <c r="C39" i="2"/>
  <c r="O38" i="2"/>
  <c r="N38" i="2"/>
  <c r="M38" i="2"/>
  <c r="L38" i="2"/>
  <c r="K38" i="2"/>
  <c r="J38" i="2"/>
  <c r="I38" i="2"/>
  <c r="H38" i="2"/>
  <c r="G38" i="2"/>
  <c r="F38" i="2"/>
  <c r="E38" i="2"/>
  <c r="O37" i="2"/>
  <c r="N37" i="2"/>
  <c r="M37" i="2"/>
  <c r="L37" i="2"/>
  <c r="K37" i="2"/>
  <c r="J37" i="2"/>
  <c r="I37" i="2"/>
  <c r="H37" i="2"/>
  <c r="G37" i="2"/>
  <c r="F37" i="2"/>
  <c r="E37" i="2"/>
  <c r="C36" i="2"/>
  <c r="C35" i="2"/>
  <c r="C34" i="2"/>
  <c r="O33" i="2"/>
  <c r="N33" i="2"/>
  <c r="M33" i="2"/>
  <c r="L33" i="2"/>
  <c r="K33" i="2"/>
  <c r="J33" i="2"/>
  <c r="I33" i="2"/>
  <c r="H33" i="2"/>
  <c r="G33" i="2"/>
  <c r="F33" i="2"/>
  <c r="E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C26" i="2"/>
  <c r="M25" i="2"/>
  <c r="L25" i="2"/>
  <c r="I25" i="2"/>
  <c r="H25" i="2"/>
  <c r="E25" i="2"/>
  <c r="O22" i="2"/>
  <c r="N22" i="2"/>
  <c r="M22" i="2"/>
  <c r="L22" i="2"/>
  <c r="K22" i="2"/>
  <c r="J22" i="2"/>
  <c r="I22" i="2"/>
  <c r="H22" i="2"/>
  <c r="G22" i="2"/>
  <c r="F22" i="2"/>
  <c r="E22" i="2"/>
  <c r="C22" i="2"/>
  <c r="O21" i="2"/>
  <c r="N21" i="2"/>
  <c r="M21" i="2"/>
  <c r="L21" i="2"/>
  <c r="K21" i="2"/>
  <c r="J21" i="2"/>
  <c r="I21" i="2"/>
  <c r="H21" i="2"/>
  <c r="G21" i="2"/>
  <c r="F21" i="2"/>
  <c r="E21" i="2"/>
  <c r="C21" i="2"/>
  <c r="O18" i="2"/>
  <c r="O16" i="2" s="1"/>
  <c r="N18" i="2"/>
  <c r="N16" i="2" s="1"/>
  <c r="M18" i="2"/>
  <c r="M16" i="2" s="1"/>
  <c r="L18" i="2"/>
  <c r="L16" i="2" s="1"/>
  <c r="K18" i="2"/>
  <c r="K16" i="2" s="1"/>
  <c r="J18" i="2"/>
  <c r="J16" i="2" s="1"/>
  <c r="I18" i="2"/>
  <c r="I16" i="2" s="1"/>
  <c r="H18" i="2"/>
  <c r="H16" i="2" s="1"/>
  <c r="G18" i="2"/>
  <c r="G16" i="2" s="1"/>
  <c r="F18" i="2"/>
  <c r="F16" i="2" s="1"/>
  <c r="E18" i="2"/>
  <c r="E16" i="2" s="1"/>
  <c r="C18" i="2"/>
  <c r="C17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C12" i="2"/>
  <c r="C11" i="2"/>
  <c r="O10" i="2"/>
  <c r="N10" i="2"/>
  <c r="M10" i="2"/>
  <c r="L10" i="2"/>
  <c r="K10" i="2"/>
  <c r="J10" i="2"/>
  <c r="I10" i="2"/>
  <c r="H10" i="2"/>
  <c r="G10" i="2"/>
  <c r="F10" i="2"/>
  <c r="E10" i="2"/>
  <c r="C58" i="1"/>
  <c r="C57" i="1"/>
  <c r="L56" i="1"/>
  <c r="K56" i="1"/>
  <c r="J56" i="1"/>
  <c r="I56" i="1"/>
  <c r="H56" i="1"/>
  <c r="G56" i="1"/>
  <c r="F56" i="1"/>
  <c r="E56" i="1"/>
  <c r="C55" i="1"/>
  <c r="C54" i="1"/>
  <c r="C53" i="1"/>
  <c r="L52" i="1"/>
  <c r="K52" i="1"/>
  <c r="J52" i="1"/>
  <c r="I52" i="1"/>
  <c r="H52" i="1"/>
  <c r="G52" i="1"/>
  <c r="F52" i="1"/>
  <c r="E52" i="1"/>
  <c r="C51" i="1"/>
  <c r="C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C47" i="1"/>
  <c r="C46" i="1"/>
  <c r="C45" i="1"/>
  <c r="L44" i="1"/>
  <c r="K44" i="1"/>
  <c r="J44" i="1"/>
  <c r="I44" i="1"/>
  <c r="H44" i="1"/>
  <c r="G44" i="1"/>
  <c r="F44" i="1"/>
  <c r="E44" i="1"/>
  <c r="L43" i="1"/>
  <c r="I43" i="1"/>
  <c r="H43" i="1"/>
  <c r="G43" i="1"/>
  <c r="F43" i="1"/>
  <c r="E43" i="1"/>
  <c r="C42" i="1"/>
  <c r="I41" i="1"/>
  <c r="C41" i="1"/>
  <c r="K40" i="1"/>
  <c r="K43" i="1" s="1"/>
  <c r="J40" i="1"/>
  <c r="J43" i="1" s="1"/>
  <c r="I40" i="1"/>
  <c r="C40" i="1"/>
  <c r="L39" i="1"/>
  <c r="K39" i="1"/>
  <c r="J39" i="1"/>
  <c r="I39" i="1"/>
  <c r="H39" i="1"/>
  <c r="G39" i="1"/>
  <c r="F39" i="1"/>
  <c r="E39" i="1"/>
  <c r="C38" i="1"/>
  <c r="C37" i="1"/>
  <c r="C36" i="1"/>
  <c r="C35" i="1"/>
  <c r="C34" i="1"/>
  <c r="L33" i="1"/>
  <c r="L31" i="1" s="1"/>
  <c r="L59" i="1" s="1"/>
  <c r="K33" i="1"/>
  <c r="K31" i="1" s="1"/>
  <c r="K59" i="1" s="1"/>
  <c r="J33" i="1"/>
  <c r="I33" i="1"/>
  <c r="H33" i="1"/>
  <c r="H31" i="1" s="1"/>
  <c r="H59" i="1" s="1"/>
  <c r="G33" i="1"/>
  <c r="G31" i="1" s="1"/>
  <c r="G59" i="1" s="1"/>
  <c r="F33" i="1"/>
  <c r="E33" i="1"/>
  <c r="C32" i="1"/>
  <c r="J31" i="1"/>
  <c r="I31" i="1"/>
  <c r="I59" i="1" s="1"/>
  <c r="F31" i="1"/>
  <c r="E31" i="1"/>
  <c r="E59" i="1" s="1"/>
  <c r="L28" i="1"/>
  <c r="K28" i="1"/>
  <c r="J28" i="1"/>
  <c r="I28" i="1"/>
  <c r="H28" i="1"/>
  <c r="G28" i="1"/>
  <c r="F28" i="1"/>
  <c r="E28" i="1"/>
  <c r="C28" i="1"/>
  <c r="L27" i="1"/>
  <c r="K27" i="1"/>
  <c r="J27" i="1"/>
  <c r="J59" i="1" s="1"/>
  <c r="I27" i="1"/>
  <c r="H27" i="1"/>
  <c r="G27" i="1"/>
  <c r="F27" i="1"/>
  <c r="F59" i="1" s="1"/>
  <c r="E27" i="1"/>
  <c r="C27" i="1"/>
  <c r="L24" i="1"/>
  <c r="K24" i="1"/>
  <c r="J24" i="1"/>
  <c r="I24" i="1"/>
  <c r="H24" i="1"/>
  <c r="G24" i="1"/>
  <c r="F24" i="1"/>
  <c r="E24" i="1"/>
  <c r="C24" i="1"/>
  <c r="C23" i="1"/>
  <c r="C21" i="1"/>
  <c r="C20" i="1"/>
  <c r="L19" i="1"/>
  <c r="K19" i="1"/>
  <c r="J19" i="1"/>
  <c r="I19" i="1"/>
  <c r="H19" i="1"/>
  <c r="G19" i="1"/>
  <c r="F19" i="1"/>
  <c r="E19" i="1"/>
  <c r="C18" i="1"/>
  <c r="C17" i="1"/>
  <c r="L16" i="1"/>
  <c r="K16" i="1"/>
  <c r="J16" i="1"/>
  <c r="I16" i="1"/>
  <c r="H16" i="1"/>
  <c r="G16" i="1"/>
  <c r="F16" i="1"/>
  <c r="E16" i="1"/>
  <c r="J26" i="4" l="1"/>
  <c r="G26" i="4"/>
  <c r="K26" i="4"/>
  <c r="K54" i="4" s="1"/>
  <c r="H26" i="4"/>
  <c r="H54" i="4" s="1"/>
  <c r="L26" i="4"/>
  <c r="M54" i="4"/>
  <c r="O54" i="4"/>
  <c r="N54" i="4"/>
  <c r="F54" i="4"/>
  <c r="J54" i="4"/>
  <c r="G54" i="4"/>
  <c r="E54" i="4"/>
  <c r="I54" i="4"/>
  <c r="L54" i="4"/>
  <c r="H53" i="3"/>
  <c r="L53" i="3"/>
  <c r="G53" i="3"/>
  <c r="I53" i="3"/>
  <c r="M53" i="3"/>
  <c r="F53" i="3"/>
  <c r="J53" i="3"/>
  <c r="E53" i="2"/>
  <c r="I53" i="2"/>
  <c r="M53" i="2"/>
  <c r="F25" i="2"/>
  <c r="J25" i="2"/>
  <c r="N25" i="2"/>
  <c r="H53" i="2"/>
  <c r="L53" i="2"/>
  <c r="G25" i="2"/>
  <c r="G53" i="2" s="1"/>
  <c r="K25" i="2"/>
  <c r="O25" i="2"/>
  <c r="O53" i="2" s="1"/>
  <c r="O53" i="11"/>
  <c r="H53" i="6"/>
  <c r="J53" i="6"/>
  <c r="L53" i="6"/>
  <c r="E25" i="6"/>
  <c r="G25" i="6"/>
  <c r="I25" i="6"/>
  <c r="K25" i="6"/>
  <c r="K53" i="6" s="1"/>
  <c r="M25" i="6"/>
  <c r="O25" i="6"/>
  <c r="O53" i="3"/>
  <c r="I51" i="9"/>
  <c r="F53" i="2"/>
  <c r="J53" i="2"/>
  <c r="N53" i="2"/>
  <c r="J56" i="5"/>
  <c r="K53" i="2"/>
  <c r="J54" i="8"/>
  <c r="E56" i="5"/>
  <c r="F53" i="7"/>
  <c r="G56" i="5"/>
  <c r="K56" i="5"/>
  <c r="I53" i="6"/>
  <c r="E54" i="8"/>
  <c r="I54" i="8"/>
  <c r="M54" i="8"/>
  <c r="Q23" i="9"/>
  <c r="E53" i="12"/>
  <c r="I53" i="12"/>
  <c r="E53" i="3"/>
  <c r="J53" i="7"/>
  <c r="M53" i="6"/>
  <c r="H53" i="7"/>
  <c r="K54" i="8"/>
  <c r="O54" i="8"/>
  <c r="E51" i="9"/>
  <c r="M51" i="9"/>
  <c r="J52" i="10"/>
  <c r="E24" i="10"/>
  <c r="E52" i="10" s="1"/>
  <c r="I24" i="10"/>
  <c r="I52" i="10" s="1"/>
  <c r="M24" i="10"/>
  <c r="M52" i="10" s="1"/>
  <c r="F25" i="11"/>
  <c r="F53" i="11" s="1"/>
  <c r="J25" i="11"/>
  <c r="J53" i="11" s="1"/>
  <c r="N25" i="11"/>
  <c r="N53" i="11" s="1"/>
  <c r="R25" i="11"/>
  <c r="R53" i="11" s="1"/>
  <c r="V25" i="11"/>
  <c r="V53" i="11" s="1"/>
  <c r="I56" i="5"/>
  <c r="G53" i="6"/>
  <c r="O53" i="6"/>
  <c r="G54" i="8"/>
  <c r="P51" i="9"/>
  <c r="X53" i="11"/>
  <c r="H53" i="11"/>
  <c r="L53" i="11"/>
  <c r="P53" i="11"/>
  <c r="T53" i="11"/>
  <c r="G53" i="12"/>
  <c r="K53" i="12"/>
  <c r="Q51" i="9" l="1"/>
</calcChain>
</file>

<file path=xl/comments1.xml><?xml version="1.0" encoding="utf-8"?>
<comments xmlns="http://schemas.openxmlformats.org/spreadsheetml/2006/main">
  <authors>
    <author/>
  </authors>
  <commentLis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ID#AAAAI1nR4FY
mei    (2021-02-12 08:50:53)
type</t>
        </r>
      </text>
    </comment>
    <comment ref="C23" authorId="0">
      <text>
        <r>
          <rPr>
            <sz val="10"/>
            <color rgb="FF000000"/>
            <rFont val="Arial"/>
            <family val="2"/>
            <charset val="204"/>
          </rPr>
          <t>======
ID#AAAAI1nR4IM
mei    (2021-02-12 08:50:53)
type</t>
        </r>
      </text>
    </comment>
    <comment ref="C24" authorId="0">
      <text>
        <r>
          <rPr>
            <sz val="10"/>
            <color rgb="FF000000"/>
            <rFont val="Arial"/>
            <family val="2"/>
            <charset val="204"/>
          </rPr>
          <t>======
ID#AAAAI1nR4FI
mei    (2021-02-12 08:50:53)
type</t>
        </r>
      </text>
    </comment>
    <comment ref="C27" authorId="0">
      <text>
        <r>
          <rPr>
            <sz val="10"/>
            <color rgb="FF000000"/>
            <rFont val="Arial"/>
            <family val="2"/>
            <charset val="204"/>
          </rPr>
          <t>======
ID#AAAAI1nR4Hs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ID#AAAAI1nR4JU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ID#AAAAI1nR4Vc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ID#AAAAI1nR4Zg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ID#AAAAI1nR4Q0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ID#AAAAI1nR4QQ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ID#AAAAI1nR4VA
mei    (2021-02-12 08:50:53)
type</t>
        </r>
      </text>
    </comment>
    <comment ref="C37" authorId="0">
      <text>
        <r>
          <rPr>
            <sz val="10"/>
            <color rgb="FF000000"/>
            <rFont val="Arial"/>
            <family val="2"/>
            <charset val="204"/>
          </rPr>
          <t>======
ID#AAAAI1nR4Xc
mei    (2021-02-12 08:50:53)
type</t>
        </r>
      </text>
    </comment>
    <comment ref="C38" authorId="0">
      <text>
        <r>
          <rPr>
            <sz val="10"/>
            <color rgb="FF000000"/>
            <rFont val="Arial"/>
            <family val="2"/>
            <charset val="204"/>
          </rPr>
          <t>======
ID#AAAAI1nR4Ig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ID#AAAAI1nR4Ms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ID#AAAAI1nR4NY
mei    (2021-02-12 08:50:53)
type</t>
        </r>
      </text>
    </comment>
    <comment ref="C42" authorId="0">
      <text>
        <r>
          <rPr>
            <sz val="10"/>
            <color rgb="FF000000"/>
            <rFont val="Arial"/>
            <family val="2"/>
            <charset val="204"/>
          </rPr>
          <t>======
ID#AAAAI1nR4cs
mei    (2021-02-12 08:50:53)
type</t>
        </r>
      </text>
    </comment>
    <comment ref="C46" authorId="0">
      <text>
        <r>
          <rPr>
            <sz val="10"/>
            <color rgb="FF000000"/>
            <rFont val="Arial"/>
            <family val="2"/>
            <charset val="204"/>
          </rPr>
          <t>======
ID#AAAAI1nR4Cw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ID#AAAAI1nR4RQ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ID#AAAAI1nR4Og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ID#AAAAI1nR4ek
mei    (2021-02-12 08:50:53)
type</t>
        </r>
      </text>
    </comment>
    <comment ref="C55" authorId="0">
      <text>
        <r>
          <rPr>
            <sz val="10"/>
            <color rgb="FF000000"/>
            <rFont val="Arial"/>
            <family val="2"/>
            <charset val="204"/>
          </rPr>
          <t>======
ID#AAAAI1nR4cU
mei    (2021-02-12 08:50:53)
type</t>
        </r>
      </text>
    </comment>
    <comment ref="C57" authorId="0">
      <text>
        <r>
          <rPr>
            <sz val="10"/>
            <color rgb="FF000000"/>
            <rFont val="Arial"/>
            <family val="2"/>
            <charset val="204"/>
          </rPr>
          <t>======
ID#AAAAI1nR4c8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KYKusJm3Q5qpnasNyj75xqq3Ag=="/>
    </ext>
  </extLst>
</comments>
</file>

<file path=xl/comments10.xml><?xml version="1.0" encoding="utf-8"?>
<comments xmlns="http://schemas.openxmlformats.org/spreadsheetml/2006/main">
  <authors>
    <author/>
  </authors>
  <commentList>
    <comment ref="E6" authorId="0">
      <text>
        <r>
          <rPr>
            <sz val="10"/>
            <color rgb="FF000000"/>
            <rFont val="Arial"/>
            <family val="2"/>
            <charset val="204"/>
          </rPr>
          <t>======
ID#AAAAI1nR4OQ
mei    (2021-02-12 08:50:53)
serial</t>
        </r>
      </text>
    </comment>
    <comment ref="F6" authorId="0">
      <text>
        <r>
          <rPr>
            <sz val="10"/>
            <color rgb="FF000000"/>
            <rFont val="Arial"/>
            <family val="2"/>
            <charset val="204"/>
          </rPr>
          <t>======
ID#AAAAI1nR4Y8
mei    (2021-02-12 08:50:53)
serial</t>
        </r>
      </text>
    </comment>
    <comment ref="G6" authorId="0">
      <text>
        <r>
          <rPr>
            <sz val="10"/>
            <color rgb="FF000000"/>
            <rFont val="Arial"/>
            <family val="2"/>
            <charset val="204"/>
          </rPr>
          <t>======
ID#AAAAI1nR4Uc
mei    (2021-02-12 08:50:53)
serial</t>
        </r>
      </text>
    </comment>
    <comment ref="H6" authorId="0">
      <text>
        <r>
          <rPr>
            <sz val="10"/>
            <color rgb="FF000000"/>
            <rFont val="Arial"/>
            <family val="2"/>
            <charset val="204"/>
          </rPr>
          <t>======
ID#AAAAI1nR4No
mei    (2021-02-12 08:50:53)
serial</t>
        </r>
      </text>
    </comment>
    <comment ref="I6" authorId="0">
      <text>
        <r>
          <rPr>
            <sz val="10"/>
            <color rgb="FF000000"/>
            <rFont val="Arial"/>
            <family val="2"/>
            <charset val="204"/>
          </rPr>
          <t>======
ID#AAAAI1nR4Lo
mei    (2021-02-12 08:50:53)
serial</t>
        </r>
      </text>
    </comment>
    <comment ref="J6" authorId="0">
      <text>
        <r>
          <rPr>
            <sz val="10"/>
            <color rgb="FF000000"/>
            <rFont val="Arial"/>
            <family val="2"/>
            <charset val="204"/>
          </rPr>
          <t>======
ID#AAAAI1nR4UI
USER    (2021-02-12 08:50:53)
serial</t>
        </r>
      </text>
    </comment>
    <comment ref="K6" authorId="0">
      <text>
        <r>
          <rPr>
            <sz val="10"/>
            <color rgb="FF000000"/>
            <rFont val="Arial"/>
            <family val="2"/>
            <charset val="204"/>
          </rPr>
          <t>======
ID#AAAAI1nR4T0
Vica    (2021-02-12 08:50:53)
serial</t>
        </r>
      </text>
    </comment>
    <comment ref="L6" authorId="0">
      <text>
        <r>
          <rPr>
            <sz val="10"/>
            <color rgb="FF000000"/>
            <rFont val="Arial"/>
            <family val="2"/>
            <charset val="204"/>
          </rPr>
          <t>======
ID#AAAAI1nR4aA
Vica    (2021-02-12 08:50:53)
serial</t>
        </r>
      </text>
    </comment>
    <comment ref="C10" authorId="0">
      <text>
        <r>
          <rPr>
            <sz val="10"/>
            <color rgb="FF000000"/>
            <rFont val="Arial"/>
            <family val="2"/>
            <charset val="204"/>
          </rPr>
          <t>======
ID#AAAAI1nR4Rg
mei    (2021-02-12 08:50:53)
type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ID#AAAAI1nR4co
mei    (2021-02-12 08:50:53)
type</t>
        </r>
      </text>
    </comment>
    <comment ref="C13" authorId="0">
      <text>
        <r>
          <rPr>
            <sz val="10"/>
            <color rgb="FF000000"/>
            <rFont val="Arial"/>
            <family val="2"/>
            <charset val="204"/>
          </rPr>
          <t>======
ID#AAAAI1nR4TU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ID#AAAAI1nR4Pc
mei    (2021-02-12 08:50:53)
type</t>
        </r>
      </text>
    </comment>
    <comment ref="C16" authorId="0">
      <text>
        <r>
          <rPr>
            <sz val="10"/>
            <color rgb="FF000000"/>
            <rFont val="Arial"/>
            <family val="2"/>
            <charset val="204"/>
          </rPr>
          <t>======
ID#AAAAI1nR4dQ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ID#AAAAI1nR4N4
mei    (2021-02-12 08:50:53)
type</t>
        </r>
      </text>
    </comment>
    <comment ref="C20" authorId="0">
      <text>
        <r>
          <rPr>
            <sz val="10"/>
            <color rgb="FF000000"/>
            <rFont val="Arial"/>
            <family val="2"/>
            <charset val="204"/>
          </rPr>
          <t>======
ID#AAAAI1nR4aI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ID#AAAAI1nR4G0
mei    (2021-02-12 08:50:53)
type</t>
        </r>
      </text>
    </comment>
    <comment ref="C24" authorId="0">
      <text>
        <r>
          <rPr>
            <sz val="10"/>
            <color rgb="FF000000"/>
            <rFont val="Arial"/>
            <family val="2"/>
            <charset val="204"/>
          </rPr>
          <t>======
ID#AAAAI1nR4Zc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ID#AAAAI1nR4RA
mei    (2021-02-12 08:50:53)
type</t>
        </r>
      </text>
    </comment>
    <comment ref="C27" authorId="0">
      <text>
        <r>
          <rPr>
            <sz val="10"/>
            <color rgb="FF000000"/>
            <rFont val="Arial"/>
            <family val="2"/>
            <charset val="204"/>
          </rPr>
          <t>======
ID#AAAAI1nR4Zw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ID#AAAAI1nR4eY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ID#AAAAI1nR4XM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ID#AAAAI1nR4eg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ID#AAAAI1nR4MM
mei    (2021-02-12 08:50:53)
type</t>
        </r>
      </text>
    </comment>
    <comment ref="C33" authorId="0">
      <text>
        <r>
          <rPr>
            <sz val="10"/>
            <color rgb="FF000000"/>
            <rFont val="Arial"/>
            <family val="2"/>
            <charset val="204"/>
          </rPr>
          <t>======
ID#AAAAI1nR4do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ID#AAAAI1nR4dE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ID#AAAAI1nR4WQ
mei    (2021-02-12 08:50:53)
type</t>
        </r>
      </text>
    </comment>
    <comment ref="C38" authorId="0">
      <text>
        <r>
          <rPr>
            <sz val="10"/>
            <color rgb="FF000000"/>
            <rFont val="Arial"/>
            <family val="2"/>
            <charset val="204"/>
          </rPr>
          <t>======
ID#AAAAI1nR4bU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ID#AAAAI1nR4Sw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ID#AAAAI1nR4N0
mei    (2021-02-12 08:50:53)
type</t>
        </r>
      </text>
    </comment>
    <comment ref="C43" authorId="0">
      <text>
        <r>
          <rPr>
            <sz val="10"/>
            <color rgb="FF000000"/>
            <rFont val="Arial"/>
            <family val="2"/>
            <charset val="204"/>
          </rPr>
          <t>======
ID#AAAAI1nR4CE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ID#AAAAI1nR4CM
mei    (2021-02-12 08:50:53)
type</t>
        </r>
      </text>
    </comment>
    <comment ref="C46" authorId="0">
      <text>
        <r>
          <rPr>
            <sz val="10"/>
            <color rgb="FF000000"/>
            <rFont val="Arial"/>
            <family val="2"/>
            <charset val="204"/>
          </rPr>
          <t>======
ID#AAAAI1nR4Yk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ID#AAAAI1nR4Wk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ID#AAAAI1nR4LQ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ID#AAAAI1nR4Hg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ID#AAAAI1nR4DQ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w4X6KVf6dJB79KZ6Ae67/8yzYw=="/>
    </ext>
  </extLst>
</comments>
</file>

<file path=xl/comments11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ID#AAAAI1nR4Tw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ID#AAAAI1nR4CU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ID#AAAAI1nR4eM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ID#AAAAI1nR4GM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ID#AAAAI1nR4Tc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ID#AAAAI1nR4BQ
mei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ID#AAAAI1nR4gg
mei    (2021-02-12 08:50:53)
serial</t>
        </r>
      </text>
    </comment>
    <comment ref="L7" authorId="0">
      <text>
        <r>
          <rPr>
            <sz val="10"/>
            <color rgb="FF000000"/>
            <rFont val="Arial"/>
            <family val="2"/>
            <charset val="204"/>
          </rPr>
          <t>======
ID#AAAAI1nR4Bs
mei    (2021-02-12 08:50:53)
serial</t>
        </r>
      </text>
    </comment>
    <comment ref="M7" authorId="0">
      <text>
        <r>
          <rPr>
            <sz val="10"/>
            <color rgb="FF000000"/>
            <rFont val="Arial"/>
            <family val="2"/>
            <charset val="204"/>
          </rPr>
          <t>======
ID#AAAAI1nR4E8
mei    (2021-02-12 08:50:53)
serial</t>
        </r>
      </text>
    </comment>
    <comment ref="N7" authorId="0">
      <text>
        <r>
          <rPr>
            <sz val="10"/>
            <color rgb="FF000000"/>
            <rFont val="Arial"/>
            <family val="2"/>
            <charset val="204"/>
          </rPr>
          <t>======
ID#AAAAI1nR4Yo
mei    (2021-02-12 08:50:53)
serial</t>
        </r>
      </text>
    </comment>
    <comment ref="O7" authorId="0">
      <text>
        <r>
          <rPr>
            <sz val="10"/>
            <color rgb="FF000000"/>
            <rFont val="Arial"/>
            <family val="2"/>
            <charset val="204"/>
          </rPr>
          <t>======
ID#AAAAI1nR4U0
Vica    (2021-02-12 08:50:53)
serial</t>
        </r>
      </text>
    </comment>
    <comment ref="P7" authorId="0">
      <text>
        <r>
          <rPr>
            <sz val="10"/>
            <color rgb="FF000000"/>
            <rFont val="Arial"/>
            <family val="2"/>
            <charset val="204"/>
          </rPr>
          <t>======
ID#AAAAI1nR4gU
mei    (2021-02-12 08:50:53)
serial</t>
        </r>
      </text>
    </comment>
    <comment ref="Q7" authorId="0">
      <text>
        <r>
          <rPr>
            <sz val="10"/>
            <color rgb="FF000000"/>
            <rFont val="Arial"/>
            <family val="2"/>
            <charset val="204"/>
          </rPr>
          <t>======
ID#AAAAI1nR4UY
USER    (2021-02-12 08:50:53)
serial</t>
        </r>
      </text>
    </comment>
    <comment ref="R7" authorId="0">
      <text>
        <r>
          <rPr>
            <sz val="10"/>
            <color rgb="FF000000"/>
            <rFont val="Arial"/>
            <family val="2"/>
            <charset val="204"/>
          </rPr>
          <t>======
ID#AAAAI1nR4e0
mei    (2021-02-12 08:50:53)
serial</t>
        </r>
      </text>
    </comment>
    <comment ref="S7" authorId="0">
      <text>
        <r>
          <rPr>
            <sz val="10"/>
            <color rgb="FF000000"/>
            <rFont val="Arial"/>
            <family val="2"/>
            <charset val="204"/>
          </rPr>
          <t>======
ID#AAAAI1nR4Es
mei    (2021-02-12 08:50:53)
serial</t>
        </r>
      </text>
    </comment>
    <comment ref="T7" authorId="0">
      <text>
        <r>
          <rPr>
            <sz val="10"/>
            <color rgb="FF000000"/>
            <rFont val="Arial"/>
            <family val="2"/>
            <charset val="204"/>
          </rPr>
          <t>======
ID#AAAAI1nR4HU
mei    (2021-02-12 08:50:53)
serial</t>
        </r>
      </text>
    </comment>
    <comment ref="U7" authorId="0">
      <text>
        <r>
          <rPr>
            <sz val="10"/>
            <color rgb="FF000000"/>
            <rFont val="Arial"/>
            <family val="2"/>
            <charset val="204"/>
          </rPr>
          <t>======
ID#AAAAI1nR4GQ
mei    (2021-02-12 08:50:53)
serial</t>
        </r>
      </text>
    </comment>
    <comment ref="V7" authorId="0">
      <text>
        <r>
          <rPr>
            <sz val="10"/>
            <color rgb="FF000000"/>
            <rFont val="Arial"/>
            <family val="2"/>
            <charset val="204"/>
          </rPr>
          <t>======
ID#AAAAI1nR4a4
USER    (2021-02-12 08:50:53)
serial</t>
        </r>
      </text>
    </comment>
    <comment ref="W7" authorId="0">
      <text>
        <r>
          <rPr>
            <sz val="10"/>
            <color rgb="FF000000"/>
            <rFont val="Arial"/>
            <family val="2"/>
            <charset val="204"/>
          </rPr>
          <t>======
ID#AAAAI1nR4Dk
USER    (2021-02-12 08:50:53)
serial</t>
        </r>
      </text>
    </comment>
    <comment ref="X7" authorId="0">
      <text>
        <r>
          <rPr>
            <sz val="10"/>
            <color rgb="FF000000"/>
            <rFont val="Arial"/>
            <family val="2"/>
            <charset val="204"/>
          </rPr>
          <t>======
ID#AAAAI1nR4J0
USER    (2021-02-12 08:50:53)
serial</t>
        </r>
      </text>
    </comment>
    <comment ref="Y7" authorId="0">
      <text>
        <r>
          <rPr>
            <sz val="10"/>
            <color rgb="FF000000"/>
            <rFont val="Arial"/>
            <family val="2"/>
            <charset val="204"/>
          </rPr>
          <t>======
ID#AAAAI1nR4B4
USER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ID#AAAAI1nR4L4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ID#AAAAI1nR4MQ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ID#AAAAI1nR4UM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ID#AAAAI1nR4V8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ID#AAAAI1nR4E4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ID#AAAAI1nR4Z0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ID#AAAAI1nR4f8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ID#AAAAI1nR4Jg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ID#AAAAI1nR4SQ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ID#AAAAI1nR4Ec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ID#AAAAI1nR4L8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ID#AAAAI1nR4dY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ID#AAAAI1nR4Ro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ID#AAAAI1nR4b4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ID#AAAAI1nR4SI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ID#AAAAI1nR4Gg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ID#AAAAI1nR4Mo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ID#AAAAI1nR4RM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ID#AAAAI1nR4J4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ID#AAAAI1nR4Ew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ID#AAAAI1nR4FQ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ID#AAAAI1nR4Is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ID#AAAAI1nR4bw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ID#AAAAI1nR4ZA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ID#AAAAI1nR4Pg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ID#AAAAI1nR4Bg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ID#AAAAI1nR4LU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ID#AAAAI1nR4Os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EqnnO1SsOzUrPrq0sDTsoJG9zQ=="/>
    </ext>
  </extLst>
</comments>
</file>

<file path=xl/comments12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ID#AAAAI1nR4Xs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ID#AAAAI1nR4H8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ID#AAAAI1nR4R0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ID#AAAAI1nR4dk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ID#AAAAI1nR4K8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ID#AAAAI1nR4P0
Vica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ID#AAAAI1nR4b0
mei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ID#AAAAI1nR4T8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ID#AAAAI1nR4fU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ID#AAAAI1nR4Rk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ID#AAAAI1nR4a8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ID#AAAAI1nR4gM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ID#AAAAI1nR4Mk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ID#AAAAI1nR4Rw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ID#AAAAI1nR4Us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ID#AAAAI1nR4Nc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ID#AAAAI1nR4DI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ID#AAAAI1nR4EM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ID#AAAAI1nR4Bk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ID#AAAAI1nR4Y0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ID#AAAAI1nR4UA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ID#AAAAI1nR4M4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ID#AAAAI1nR4X8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ID#AAAAI1nR4X0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ID#AAAAI1nR4Sc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ID#AAAAI1nR4TQ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ID#AAAAI1nR4gY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ID#AAAAI1nR4S4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ID#AAAAI1nR4K0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ID#AAAAI1nR4fk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ID#AAAAI1nR4UQ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ID#AAAAI1nR4O4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ID#AAAAI1nR4KI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ID#AAAAI1nR4XI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ID#AAAAI1nR4ZE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CYUH+xUbMXYoj4+rBAZnw5brJQ=="/>
    </ext>
  </extLst>
</comments>
</file>

<file path=xl/comments2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ID#AAAAI1nR4VY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ID#AAAAI1nR4Q4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ID#AAAAI1nR4Jo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ID#AAAAI1nR4OU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ID#AAAAI1nR4T4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ID#AAAAI1nR4Lw
mei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ID#AAAAI1nR4FA
mei    (2021-02-12 08:50:53)
serial</t>
        </r>
      </text>
    </comment>
    <comment ref="L7" authorId="0">
      <text>
        <r>
          <rPr>
            <sz val="10"/>
            <color rgb="FF000000"/>
            <rFont val="Arial"/>
            <family val="2"/>
            <charset val="204"/>
          </rPr>
          <t>======
ID#AAAAI1nR4Mw
mei    (2021-02-12 08:50:53)
serial</t>
        </r>
      </text>
    </comment>
    <comment ref="M7" authorId="0">
      <text>
        <r>
          <rPr>
            <sz val="10"/>
            <color rgb="FF000000"/>
            <rFont val="Arial"/>
            <family val="2"/>
            <charset val="204"/>
          </rPr>
          <t>======
ID#AAAAI1nR4HE
mei    (2021-02-12 08:50:53)
serial</t>
        </r>
      </text>
    </comment>
    <comment ref="N7" authorId="0">
      <text>
        <r>
          <rPr>
            <sz val="10"/>
            <color rgb="FF000000"/>
            <rFont val="Arial"/>
            <family val="2"/>
            <charset val="204"/>
          </rPr>
          <t>======
ID#AAAAI1nR4UE
mei    (2021-02-12 08:50:53)
serial</t>
        </r>
      </text>
    </comment>
    <comment ref="O7" authorId="0">
      <text>
        <r>
          <rPr>
            <sz val="10"/>
            <color rgb="FF000000"/>
            <rFont val="Arial"/>
            <family val="2"/>
            <charset val="204"/>
          </rPr>
          <t>======
ID#AAAAI1nR4Zo
mei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ID#AAAAI1nR4YI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ID#AAAAI1nR4Cg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ID#AAAAI1nR4U8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ID#AAAAI1nR4LY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ID#AAAAI1nR4Ps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ID#AAAAI1nR4M8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ID#AAAAI1nR4WM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ID#AAAAI1nR4Fw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ID#AAAAI1nR4dU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ID#AAAAI1nR4Lg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ID#AAAAI1nR4Oc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ID#AAAAI1nR4PI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ID#AAAAI1nR4PE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ID#AAAAI1nR4Ss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ID#AAAAI1nR4D8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ID#AAAAI1nR4dI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ID#AAAAI1nR4Ok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ID#AAAAI1nR4H0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ID#AAAAI1nR4IY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ID#AAAAI1nR4RI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ID#AAAAI1nR4Gs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ID#AAAAI1nR4Ek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ID#AAAAI1nR4QU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ID#AAAAI1nR4VI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ID#AAAAI1nR4Nk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ID#AAAAI1nR4IQ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ID#AAAAI1nR4EU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ID#AAAAI1nR4C0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HkBlQqHNwVmZlYfF7/cCYq719TA=="/>
    </ext>
  </extLst>
</comments>
</file>

<file path=xl/comments3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ID#AAAAI1nR4Yg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ID#AAAAI1nR4SA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ID#AAAAI1nR4gI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ID#AAAAI1nR4G4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ID#AAAAI1nR4Xk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ID#AAAAI1nR4bc
mei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ID#AAAAI1nR4To
mei    (2021-02-12 08:50:53)
serial</t>
        </r>
      </text>
    </comment>
    <comment ref="L7" authorId="0">
      <text>
        <r>
          <rPr>
            <sz val="10"/>
            <color rgb="FF000000"/>
            <rFont val="Arial"/>
            <family val="2"/>
            <charset val="204"/>
          </rPr>
          <t>======
ID#AAAAI1nR4EA
mei    (2021-02-12 08:50:53)
serial</t>
        </r>
      </text>
    </comment>
    <comment ref="M7" authorId="0">
      <text>
        <r>
          <rPr>
            <sz val="10"/>
            <color rgb="FF000000"/>
            <rFont val="Arial"/>
            <family val="2"/>
            <charset val="204"/>
          </rPr>
          <t>======
ID#AAAAI1nR4Dc
mei    (2021-02-12 08:50:53)
serial</t>
        </r>
      </text>
    </comment>
    <comment ref="N7" authorId="0">
      <text>
        <r>
          <rPr>
            <sz val="10"/>
            <color rgb="FF000000"/>
            <rFont val="Arial"/>
            <family val="2"/>
            <charset val="204"/>
          </rPr>
          <t>======
ID#AAAAI1nR4ME
mei    (2021-02-12 08:50:53)
serial</t>
        </r>
      </text>
    </comment>
    <comment ref="O7" authorId="0">
      <text>
        <r>
          <rPr>
            <sz val="10"/>
            <color rgb="FF000000"/>
            <rFont val="Arial"/>
            <family val="2"/>
            <charset val="204"/>
          </rPr>
          <t>======
ID#AAAAI1nR4cY
mei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ID#AAAAI1nR4es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ID#AAAAI1nR4cI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ID#AAAAI1nR4Ow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ID#AAAAI1nR4as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ID#AAAAI1nR4TY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ID#AAAAI1nR4fY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ID#AAAAI1nR4cg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ID#AAAAI1nR4Hw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ID#AAAAI1nR4Mc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ID#AAAAI1nR4fg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ID#AAAAI1nR4Bo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ID#AAAAI1nR4JE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ID#AAAAI1nR4D0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ID#AAAAI1nR4SE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ID#AAAAI1nR4TI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ID#AAAAI1nR4WI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ID#AAAAI1nR4NE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ID#AAAAI1nR4cA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ID#AAAAI1nR4WA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ID#AAAAI1nR4GY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ID#AAAAI1nR4dc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ID#AAAAI1nR4bA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ID#AAAAI1nR4fE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ID#AAAAI1nR4R4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ID#AAAAI1nR4Gc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ID#AAAAI1nR4ec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ID#AAAAI1nR4BU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ID#AAAAI1nR4VU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3p5xEFLwpTgUcLZuUYYGULEkoUA=="/>
    </ext>
  </extLst>
</comments>
</file>

<file path=xl/comments4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  <family val="2"/>
            <charset val="204"/>
          </rPr>
          <t>======
ID#AAAAI1nR4TE
mei    (2021-02-12 08:50:53)
serial</t>
        </r>
      </text>
    </comment>
    <comment ref="F8" authorId="0">
      <text>
        <r>
          <rPr>
            <sz val="10"/>
            <color rgb="FF000000"/>
            <rFont val="Arial"/>
            <family val="2"/>
            <charset val="204"/>
          </rPr>
          <t>======
ID#AAAAI1nR4Ko
mei    (2021-02-12 08:50:53)
serial</t>
        </r>
      </text>
    </comment>
    <comment ref="G8" authorId="0">
      <text>
        <r>
          <rPr>
            <sz val="10"/>
            <color rgb="FF000000"/>
            <rFont val="Arial"/>
            <family val="2"/>
            <charset val="204"/>
          </rPr>
          <t>======
ID#AAAAI1nR4OY
mei    (2021-02-12 08:50:53)
serial</t>
        </r>
      </text>
    </comment>
    <comment ref="H8" authorId="0">
      <text>
        <r>
          <rPr>
            <sz val="10"/>
            <color rgb="FF000000"/>
            <rFont val="Arial"/>
            <family val="2"/>
            <charset val="204"/>
          </rPr>
          <t>======
ID#AAAAI1nR4O0
mei    (2021-02-12 08:50:53)
serial</t>
        </r>
      </text>
    </comment>
    <comment ref="I8" authorId="0">
      <text>
        <r>
          <rPr>
            <sz val="10"/>
            <color rgb="FF000000"/>
            <rFont val="Arial"/>
            <family val="2"/>
            <charset val="204"/>
          </rPr>
          <t>======
ID#AAAAI1nR4N8
mei    (2021-02-12 08:50:53)
serial</t>
        </r>
      </text>
    </comment>
    <comment ref="J8" authorId="0">
      <text>
        <r>
          <rPr>
            <sz val="10"/>
            <color rgb="FF000000"/>
            <rFont val="Arial"/>
            <family val="2"/>
            <charset val="204"/>
          </rPr>
          <t>======
ID#AAAAI1nR4OM
mei    (2021-02-12 08:50:53)
serial</t>
        </r>
      </text>
    </comment>
    <comment ref="K8" authorId="0">
      <text>
        <r>
          <rPr>
            <sz val="10"/>
            <color rgb="FF000000"/>
            <rFont val="Arial"/>
            <family val="2"/>
            <charset val="204"/>
          </rPr>
          <t>======
ID#AAAAI1nR4IE
mei    (2021-02-12 08:50:53)
serial</t>
        </r>
      </text>
    </comment>
    <comment ref="L8" authorId="0">
      <text>
        <r>
          <rPr>
            <sz val="10"/>
            <color rgb="FF000000"/>
            <rFont val="Arial"/>
            <family val="2"/>
            <charset val="204"/>
          </rPr>
          <t>======
ID#AAAAI1nR4Qc
mei    (2021-02-12 08:50:53)
serial</t>
        </r>
      </text>
    </comment>
    <comment ref="M8" authorId="0">
      <text>
        <r>
          <rPr>
            <sz val="10"/>
            <color rgb="FF000000"/>
            <rFont val="Arial"/>
            <family val="2"/>
            <charset val="204"/>
          </rPr>
          <t>======
ID#AAAAI1nR4EY
mei    (2021-02-12 08:50:53)
serial</t>
        </r>
      </text>
    </comment>
    <comment ref="N8" authorId="0">
      <text>
        <r>
          <rPr>
            <sz val="10"/>
            <color rgb="FF000000"/>
            <rFont val="Arial"/>
            <family val="2"/>
            <charset val="204"/>
          </rPr>
          <t>======
ID#AAAAI1nR4LE
mei    (2021-02-12 08:50:53)
serial</t>
        </r>
      </text>
    </comment>
    <comment ref="O8" authorId="0">
      <text>
        <r>
          <rPr>
            <sz val="10"/>
            <color rgb="FF000000"/>
            <rFont val="Arial"/>
            <family val="2"/>
            <charset val="204"/>
          </rPr>
          <t>======
ID#AAAAI1nR4bo
mei    (2021-02-12 08:50:53)
serial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ID#AAAAI1nR4PQ
mei    (2021-02-12 08:50:53)
type</t>
        </r>
      </text>
    </comment>
    <comment ref="C13" authorId="0">
      <text>
        <r>
          <rPr>
            <sz val="10"/>
            <color rgb="FF000000"/>
            <rFont val="Arial"/>
            <family val="2"/>
            <charset val="204"/>
          </rPr>
          <t>======
ID#AAAAI1nR4d4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ID#AAAAI1nR4Kg
mei    (2021-02-12 08:50:53)
type</t>
        </r>
      </text>
    </comment>
    <comment ref="C16" authorId="0">
      <text>
        <r>
          <rPr>
            <sz val="10"/>
            <color rgb="FF000000"/>
            <rFont val="Arial"/>
            <family val="2"/>
            <charset val="204"/>
          </rPr>
          <t>======
ID#AAAAI1nR4Uo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ID#AAAAI1nR4cM
mei    (2021-02-12 08:50:53)
type</t>
        </r>
      </text>
    </comment>
    <comment ref="C19" authorId="0">
      <text>
        <r>
          <rPr>
            <sz val="10"/>
            <color rgb="FF000000"/>
            <rFont val="Arial"/>
            <family val="2"/>
            <charset val="204"/>
          </rPr>
          <t>======
ID#AAAAI1nR4OI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ID#AAAAI1nR4NM
mei    (2021-02-12 08:50:53)
type</t>
        </r>
      </text>
    </comment>
    <comment ref="C23" authorId="0">
      <text>
        <r>
          <rPr>
            <sz val="10"/>
            <color rgb="FF000000"/>
            <rFont val="Arial"/>
            <family val="2"/>
            <charset val="204"/>
          </rPr>
          <t>======
ID#AAAAI1nR4Zs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ID#AAAAI1nR4Yc
mei    (2021-02-12 08:50:53)
type</t>
        </r>
      </text>
    </comment>
    <comment ref="C27" authorId="0">
      <text>
        <r>
          <rPr>
            <sz val="10"/>
            <color rgb="FF000000"/>
            <rFont val="Arial"/>
            <family val="2"/>
            <charset val="204"/>
          </rPr>
          <t>======
ID#AAAAI1nR4KY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ID#AAAAI1nR4RU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ID#AAAAI1nR4Fg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ID#AAAAI1nR4DA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ID#AAAAI1nR4Xo
mei    (2021-02-12 08:50:53)
type</t>
        </r>
      </text>
    </comment>
    <comment ref="C33" authorId="0">
      <text>
        <r>
          <rPr>
            <sz val="10"/>
            <color rgb="FF000000"/>
            <rFont val="Arial"/>
            <family val="2"/>
            <charset val="204"/>
          </rPr>
          <t>======
ID#AAAAI1nR4bY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ID#AAAAI1nR4XY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ID#AAAAI1nR4Gw
mei    (2021-02-12 08:50:53)
type</t>
        </r>
      </text>
    </comment>
    <comment ref="C37" authorId="0">
      <text>
        <r>
          <rPr>
            <sz val="10"/>
            <color rgb="FF000000"/>
            <rFont val="Arial"/>
            <family val="2"/>
            <charset val="204"/>
          </rPr>
          <t>======
ID#AAAAI1nR4Xw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ID#AAAAI1nR4XA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ID#AAAAI1nR4Zk
mei    (2021-02-12 08:50:53)
type</t>
        </r>
      </text>
    </comment>
    <comment ref="C42" authorId="0">
      <text>
        <r>
          <rPr>
            <sz val="10"/>
            <color rgb="FF000000"/>
            <rFont val="Arial"/>
            <family val="2"/>
            <charset val="204"/>
          </rPr>
          <t>======
ID#AAAAI1nR4Mg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ID#AAAAI1nR4Rc
mei    (2021-02-12 08:50:53)
type</t>
        </r>
      </text>
    </comment>
    <comment ref="C46" authorId="0">
      <text>
        <r>
          <rPr>
            <sz val="10"/>
            <color rgb="FF000000"/>
            <rFont val="Arial"/>
            <family val="2"/>
            <charset val="204"/>
          </rPr>
          <t>======
ID#AAAAI1nR4fs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ID#AAAAI1nR4Ts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ID#AAAAI1nR4cc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ID#AAAAI1nR4cQ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ID#AAAAI1nR4WE
mei    (2021-02-12 08:50:53)
type</t>
        </r>
      </text>
    </comment>
    <comment ref="C53" authorId="0">
      <text>
        <r>
          <rPr>
            <sz val="10"/>
            <color rgb="FF000000"/>
            <rFont val="Arial"/>
            <family val="2"/>
            <charset val="204"/>
          </rPr>
          <t>======
ID#AAAAI1nR4SU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PDgAFqs61JQieuwamXevMfQShqw=="/>
    </ext>
  </extLst>
</comments>
</file>

<file path=xl/comments5.xml><?xml version="1.0" encoding="utf-8"?>
<comments xmlns="http://schemas.openxmlformats.org/spreadsheetml/2006/main">
  <authors>
    <author/>
  </authors>
  <commentList>
    <comment ref="E6" authorId="0">
      <text>
        <r>
          <rPr>
            <sz val="10"/>
            <color rgb="FF000000"/>
            <rFont val="Arial"/>
            <family val="2"/>
            <charset val="204"/>
          </rPr>
          <t>======
ID#AAAAI1nR4bs
mei    (2021-02-12 08:50:53)
serial</t>
        </r>
      </text>
    </comment>
    <comment ref="F6" authorId="0">
      <text>
        <r>
          <rPr>
            <sz val="10"/>
            <color rgb="FF000000"/>
            <rFont val="Arial"/>
            <family val="2"/>
            <charset val="204"/>
          </rPr>
          <t>======
ID#AAAAI1nR4QM
mei    (2021-02-12 08:50:53)
serial</t>
        </r>
      </text>
    </comment>
    <comment ref="G6" authorId="0">
      <text>
        <r>
          <rPr>
            <sz val="10"/>
            <color rgb="FF000000"/>
            <rFont val="Arial"/>
            <family val="2"/>
            <charset val="204"/>
          </rPr>
          <t>======
ID#AAAAI1nR4XQ
mei    (2021-02-12 08:50:53)
serial</t>
        </r>
      </text>
    </comment>
    <comment ref="H6" authorId="0">
      <text>
        <r>
          <rPr>
            <sz val="10"/>
            <color rgb="FF000000"/>
            <rFont val="Arial"/>
            <family val="2"/>
            <charset val="204"/>
          </rPr>
          <t>======
ID#AAAAI1nR4PY
mei    (2021-02-12 08:50:53)
serial</t>
        </r>
      </text>
    </comment>
    <comment ref="I6" authorId="0">
      <text>
        <r>
          <rPr>
            <sz val="10"/>
            <color rgb="FF000000"/>
            <rFont val="Arial"/>
            <family val="2"/>
            <charset val="204"/>
          </rPr>
          <t>======
ID#AAAAI1nR4ac
mei    (2021-02-12 08:50:53)
serial</t>
        </r>
      </text>
    </comment>
    <comment ref="J6" authorId="0">
      <text>
        <r>
          <rPr>
            <sz val="10"/>
            <color rgb="FF000000"/>
            <rFont val="Arial"/>
            <family val="2"/>
            <charset val="204"/>
          </rPr>
          <t>======
ID#AAAAI1nR4Qw
mei    (2021-02-12 08:50:53)
serial</t>
        </r>
      </text>
    </comment>
    <comment ref="K6" authorId="0">
      <text>
        <r>
          <rPr>
            <sz val="10"/>
            <color rgb="FF000000"/>
            <rFont val="Arial"/>
            <family val="2"/>
            <charset val="204"/>
          </rPr>
          <t>======
ID#AAAAI1nR4SY
mei    (2021-02-12 08:50:53)
serial</t>
        </r>
      </text>
    </comment>
    <comment ref="L6" authorId="0">
      <text>
        <r>
          <rPr>
            <sz val="10"/>
            <color rgb="FF000000"/>
            <rFont val="Arial"/>
            <family val="2"/>
            <charset val="204"/>
          </rPr>
          <t>======
ID#AAAAI1nR4Sg
mei    (2021-02-12 08:50:53)
serial</t>
        </r>
      </text>
    </comment>
    <comment ref="E10" authorId="0">
      <text>
        <r>
          <rPr>
            <sz val="10"/>
            <color rgb="FF000000"/>
            <rFont val="Arial"/>
            <family val="2"/>
            <charset val="204"/>
          </rPr>
          <t>======
ID#AAAAI1nR4QE
mei    (2021-02-12 08:50:53)
serial</t>
        </r>
      </text>
    </comment>
    <comment ref="F10" authorId="0">
      <text>
        <r>
          <rPr>
            <sz val="10"/>
            <color rgb="FF000000"/>
            <rFont val="Arial"/>
            <family val="2"/>
            <charset val="204"/>
          </rPr>
          <t>======
ID#AAAAI1nR4aw
mei    (2021-02-12 08:50:53)
serial</t>
        </r>
      </text>
    </comment>
    <comment ref="G10" authorId="0">
      <text>
        <r>
          <rPr>
            <sz val="10"/>
            <color rgb="FF000000"/>
            <rFont val="Arial"/>
            <family val="2"/>
            <charset val="204"/>
          </rPr>
          <t>======
ID#AAAAI1nR4Eo
mei    (2021-02-12 08:50:53)
serial</t>
        </r>
      </text>
    </comment>
    <comment ref="H10" authorId="0">
      <text>
        <r>
          <rPr>
            <sz val="10"/>
            <color rgb="FF000000"/>
            <rFont val="Arial"/>
            <family val="2"/>
            <charset val="204"/>
          </rPr>
          <t>======
ID#AAAAI1nR4Js
mei    (2021-02-12 08:50:53)
serial</t>
        </r>
      </text>
    </comment>
    <comment ref="I10" authorId="0">
      <text>
        <r>
          <rPr>
            <sz val="10"/>
            <color rgb="FF000000"/>
            <rFont val="Arial"/>
            <family val="2"/>
            <charset val="204"/>
          </rPr>
          <t>======
ID#AAAAI1nR4Ho
mei    (2021-02-12 08:50:53)
serial</t>
        </r>
      </text>
    </comment>
    <comment ref="J10" authorId="0">
      <text>
        <r>
          <rPr>
            <sz val="10"/>
            <color rgb="FF000000"/>
            <rFont val="Arial"/>
            <family val="2"/>
            <charset val="204"/>
          </rPr>
          <t>======
ID#AAAAI1nR4S0
mei    (2021-02-12 08:50:53)
serial</t>
        </r>
      </text>
    </comment>
    <comment ref="K10" authorId="0">
      <text>
        <r>
          <rPr>
            <sz val="10"/>
            <color rgb="FF000000"/>
            <rFont val="Arial"/>
            <family val="2"/>
            <charset val="204"/>
          </rPr>
          <t>======
ID#AAAAI1nR4Po
mei    (2021-02-12 08:50:53)
serial</t>
        </r>
      </text>
    </comment>
    <comment ref="L10" authorId="0">
      <text>
        <r>
          <rPr>
            <sz val="10"/>
            <color rgb="FF000000"/>
            <rFont val="Arial"/>
            <family val="2"/>
            <charset val="204"/>
          </rPr>
          <t>======
ID#AAAAI1nR4dw
mei    (2021-02-12 08:50:53)
serial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ID#AAAAI1nR4eQ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ID#AAAAI1nR4f4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ID#AAAAI1nR4Vw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ID#AAAAI1nR4fI
mei    (2021-02-12 08:50:53)
type</t>
        </r>
      </text>
    </comment>
    <comment ref="C20" authorId="0">
      <text>
        <r>
          <rPr>
            <sz val="10"/>
            <color rgb="FF000000"/>
            <rFont val="Arial"/>
            <family val="2"/>
            <charset val="204"/>
          </rPr>
          <t>======
ID#AAAAI1nR4EQ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ID#AAAAI1nR4Hc
mei    (2021-02-12 08:50:53)
type</t>
        </r>
      </text>
    </comment>
    <comment ref="C24" authorId="0">
      <text>
        <r>
          <rPr>
            <sz val="10"/>
            <color rgb="FF000000"/>
            <rFont val="Arial"/>
            <family val="2"/>
            <charset val="204"/>
          </rPr>
          <t>======
ID#AAAAI1nR4BM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ID#AAAAI1nR4Pw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ID#AAAAI1nR4Ng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ID#AAAAI1nR4dA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ID#AAAAI1nR4So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ID#AAAAI1nR4Dg
mei    (2021-02-12 08:50:53)
type</t>
        </r>
      </text>
    </comment>
    <comment ref="C33" authorId="0">
      <text>
        <r>
          <rPr>
            <sz val="10"/>
            <color rgb="FF000000"/>
            <rFont val="Arial"/>
            <family val="2"/>
            <charset val="204"/>
          </rPr>
          <t>======
ID#AAAAI1nR4JQ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ID#AAAAI1nR4FU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ID#AAAAI1nR4XE
mei    (2021-02-12 08:50:53)
type</t>
        </r>
      </text>
    </comment>
    <comment ref="C37" authorId="0">
      <text>
        <r>
          <rPr>
            <sz val="10"/>
            <color rgb="FF000000"/>
            <rFont val="Arial"/>
            <family val="2"/>
            <charset val="204"/>
          </rPr>
          <t>======
ID#AAAAI1nR4SM
mei    (2021-02-12 08:50:53)
type</t>
        </r>
      </text>
    </comment>
    <comment ref="C38" authorId="0">
      <text>
        <r>
          <rPr>
            <sz val="10"/>
            <color rgb="FF000000"/>
            <rFont val="Arial"/>
            <family val="2"/>
            <charset val="204"/>
          </rPr>
          <t>======
ID#AAAAI1nR4I0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ID#AAAAI1nR4Ic
mei    (2021-02-12 08:50:53)
type</t>
        </r>
      </text>
    </comment>
    <comment ref="C42" authorId="0">
      <text>
        <r>
          <rPr>
            <sz val="10"/>
            <color rgb="FF000000"/>
            <rFont val="Arial"/>
            <family val="2"/>
            <charset val="204"/>
          </rPr>
          <t>======
ID#AAAAI1nR4HI
mei    (2021-02-12 08:50:53)
type</t>
        </r>
      </text>
    </comment>
    <comment ref="C43" authorId="0">
      <text>
        <r>
          <rPr>
            <sz val="10"/>
            <color rgb="FF000000"/>
            <rFont val="Arial"/>
            <family val="2"/>
            <charset val="204"/>
          </rPr>
          <t>======
ID#AAAAI1nR4Kw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ID#AAAAI1nR4Io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ID#AAAAI1nR4S8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ID#AAAAI1nR4Cs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ID#AAAAI1nR4UU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ID#AAAAI1nR4PU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ID#AAAAI1nR4H4
mei    (2021-02-12 08:50:53)
type</t>
        </r>
      </text>
    </comment>
    <comment ref="C54" authorId="0">
      <text>
        <r>
          <rPr>
            <sz val="10"/>
            <color rgb="FF000000"/>
            <rFont val="Arial"/>
            <family val="2"/>
            <charset val="204"/>
          </rPr>
          <t>======
ID#AAAAI1nR4HY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hGUPJkDpRE8IgNFacHiYg7NQOnA=="/>
    </ext>
  </extLst>
</comments>
</file>

<file path=xl/comments6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ID#AAAAI1nR4DM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ID#AAAAI1nR4Ls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ID#AAAAI1nR4W0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ID#AAAAI1nR4LI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ID#AAAAI1nR4ZY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ID#AAAAI1nR4ao
mei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ID#AAAAI1nR4HM
mei    (2021-02-12 08:50:53)
serial</t>
        </r>
      </text>
    </comment>
    <comment ref="L7" authorId="0">
      <text>
        <r>
          <rPr>
            <sz val="10"/>
            <color rgb="FF000000"/>
            <rFont val="Arial"/>
            <family val="2"/>
            <charset val="204"/>
          </rPr>
          <t>======
ID#AAAAI1nR4DE
mei    (2021-02-12 08:50:53)
serial</t>
        </r>
      </text>
    </comment>
    <comment ref="M7" authorId="0">
      <text>
        <r>
          <rPr>
            <sz val="10"/>
            <color rgb="FF000000"/>
            <rFont val="Arial"/>
            <family val="2"/>
            <charset val="204"/>
          </rPr>
          <t>======
ID#AAAAI1nR4Rs
mei    (2021-02-12 08:50:53)
serial</t>
        </r>
      </text>
    </comment>
    <comment ref="N7" authorId="0">
      <text>
        <r>
          <rPr>
            <sz val="10"/>
            <color rgb="FF000000"/>
            <rFont val="Arial"/>
            <family val="2"/>
            <charset val="204"/>
          </rPr>
          <t>======
ID#AAAAI1nR4CA
mei    (2021-02-12 08:50:53)
serial</t>
        </r>
      </text>
    </comment>
    <comment ref="O7" authorId="0">
      <text>
        <r>
          <rPr>
            <sz val="10"/>
            <color rgb="FF000000"/>
            <rFont val="Arial"/>
            <family val="2"/>
            <charset val="204"/>
          </rPr>
          <t>======
ID#AAAAI1nR4Y4
mei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ID#AAAAI1nR4Wo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ID#AAAAI1nR4fw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ID#AAAAI1nR4JM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ID#AAAAI1nR4Ds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ID#AAAAI1nR4OA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ID#AAAAI1nR4b8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ID#AAAAI1nR4EI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ID#AAAAI1nR4Fc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ID#AAAAI1nR4YA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ID#AAAAI1nR4bg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ID#AAAAI1nR4VM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ID#AAAAI1nR4MU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ID#AAAAI1nR4e8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ID#AAAAI1nR4KQ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ID#AAAAI1nR4R8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ID#AAAAI1nR4cE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ID#AAAAI1nR4Hk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ID#AAAAI1nR4QY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ID#AAAAI1nR4VE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ID#AAAAI1nR4W8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ID#AAAAI1nR4FM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ID#AAAAI1nR4K4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ID#AAAAI1nR4bM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ID#AAAAI1nR4ak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ID#AAAAI1nR4C4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ID#AAAAI1nR4fQ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ID#AAAAI1nR4NA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ID#AAAAI1nR4Dw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CnnADzo2vn1Z8z8s0fDSJ6Sd2A=="/>
    </ext>
  </extLst>
</comments>
</file>

<file path=xl/comments7.xml><?xml version="1.0" encoding="utf-8"?>
<comments xmlns="http://schemas.openxmlformats.org/spreadsheetml/2006/main">
  <authors>
    <author/>
  </authors>
  <commentList>
    <comment ref="E7" authorId="0">
      <text>
        <r>
          <rPr>
            <sz val="10"/>
            <color rgb="FF000000"/>
            <rFont val="Arial"/>
            <family val="2"/>
            <charset val="204"/>
          </rPr>
          <t>======
ID#AAAAI1nR4EE
mei    (2021-02-12 08:50:53)
serial</t>
        </r>
      </text>
    </comment>
    <comment ref="F7" authorId="0">
      <text>
        <r>
          <rPr>
            <sz val="10"/>
            <color rgb="FF000000"/>
            <rFont val="Arial"/>
            <family val="2"/>
            <charset val="204"/>
          </rPr>
          <t>======
ID#AAAAI1nR4PA
mei    (2021-02-12 08:50:53)
serial</t>
        </r>
      </text>
    </comment>
    <comment ref="G7" authorId="0">
      <text>
        <r>
          <rPr>
            <sz val="10"/>
            <color rgb="FF000000"/>
            <rFont val="Arial"/>
            <family val="2"/>
            <charset val="204"/>
          </rPr>
          <t>======
ID#AAAAI1nR4II
mei    (2021-02-12 08:50:53)
serial</t>
        </r>
      </text>
    </comment>
    <comment ref="H7" authorId="0">
      <text>
        <r>
          <rPr>
            <sz val="10"/>
            <color rgb="FF000000"/>
            <rFont val="Arial"/>
            <family val="2"/>
            <charset val="204"/>
          </rPr>
          <t>======
ID#AAAAI1nR4Ws
mei    (2021-02-12 08:50:53)
serial</t>
        </r>
      </text>
    </comment>
    <comment ref="I7" authorId="0">
      <text>
        <r>
          <rPr>
            <sz val="10"/>
            <color rgb="FF000000"/>
            <rFont val="Arial"/>
            <family val="2"/>
            <charset val="204"/>
          </rPr>
          <t>======
ID#AAAAI1nR4bE
mei    (2021-02-12 08:50:53)
serial</t>
        </r>
      </text>
    </comment>
    <comment ref="J7" authorId="0">
      <text>
        <r>
          <rPr>
            <sz val="10"/>
            <color rgb="FF000000"/>
            <rFont val="Arial"/>
            <family val="2"/>
            <charset val="204"/>
          </rPr>
          <t>======
ID#AAAAI1nR4ag
mei    (2021-02-12 08:50:53)
serial</t>
        </r>
      </text>
    </comment>
    <comment ref="K7" authorId="0">
      <text>
        <r>
          <rPr>
            <sz val="10"/>
            <color rgb="FF000000"/>
            <rFont val="Arial"/>
            <family val="2"/>
            <charset val="204"/>
          </rPr>
          <t>======
ID#AAAAI1nR4V4
mei    (2021-02-12 08:50:53)
serial</t>
        </r>
      </text>
    </comment>
    <comment ref="C11" authorId="0">
      <text>
        <r>
          <rPr>
            <sz val="10"/>
            <color rgb="FF000000"/>
            <rFont val="Arial"/>
            <family val="2"/>
            <charset val="204"/>
          </rPr>
          <t>======
ID#AAAAI1nR4Ys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ID#AAAAI1nR4DY
mei    (2021-02-12 08:50:53)
type</t>
        </r>
      </text>
    </comment>
    <comment ref="C14" authorId="0">
      <text>
        <r>
          <rPr>
            <sz val="10"/>
            <color rgb="FF000000"/>
            <rFont val="Arial"/>
            <family val="2"/>
            <charset val="204"/>
          </rPr>
          <t>======
ID#AAAAI1nR4Vg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ID#AAAAI1nR4YM
mei    (2021-02-12 08:50:53)
type</t>
        </r>
      </text>
    </comment>
    <comment ref="C17" authorId="0">
      <text>
        <r>
          <rPr>
            <sz val="10"/>
            <color rgb="FF000000"/>
            <rFont val="Arial"/>
            <family val="2"/>
            <charset val="204"/>
          </rPr>
          <t>======
ID#AAAAI1nR4JY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ID#AAAAI1nR4LA
mei    (2021-02-12 08:50:53)
type</t>
        </r>
      </text>
    </comment>
    <comment ref="C21" authorId="0">
      <text>
        <r>
          <rPr>
            <sz val="10"/>
            <color rgb="FF000000"/>
            <rFont val="Arial"/>
            <family val="2"/>
            <charset val="204"/>
          </rPr>
          <t>======
ID#AAAAI1nR4V0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ID#AAAAI1nR4O8
mei    (2021-02-12 08:50:53)
type</t>
        </r>
      </text>
    </comment>
    <comment ref="C25" authorId="0">
      <text>
        <r>
          <rPr>
            <sz val="10"/>
            <color rgb="FF000000"/>
            <rFont val="Arial"/>
            <family val="2"/>
            <charset val="204"/>
          </rPr>
          <t>======
ID#AAAAI1nR4aQ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ID#AAAAI1nR4Go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ID#AAAAI1nR4Yw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ID#AAAAI1nR4MY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ID#AAAAI1nR4RY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ID#AAAAI1nR4gE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ID#AAAAI1nR4YY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ID#AAAAI1nR4C8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ID#AAAAI1nR4Ck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ID#AAAAI1nR4Qs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ID#AAAAI1nR4L0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ID#AAAAI1nR4Wg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ID#AAAAI1nR4B0
mei    (2021-02-12 08:50:53)
type</t>
        </r>
      </text>
    </comment>
    <comment ref="C44" authorId="0">
      <text>
        <r>
          <rPr>
            <sz val="10"/>
            <color rgb="FF000000"/>
            <rFont val="Arial"/>
            <family val="2"/>
            <charset val="204"/>
          </rPr>
          <t>======
ID#AAAAI1nR4QA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ID#AAAAI1nR4GA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ID#AAAAI1nR4YQ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ID#AAAAI1nR4Uk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ID#AAAAI1nR4KM
mei    (2021-02-12 08:50:53)
type</t>
        </r>
      </text>
    </comment>
    <comment ref="C51" authorId="0">
      <text>
        <r>
          <rPr>
            <sz val="10"/>
            <color rgb="FF000000"/>
            <rFont val="Arial"/>
            <family val="2"/>
            <charset val="204"/>
          </rPr>
          <t>======
ID#AAAAI1nR4P4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ID#AAAAI1nR4U4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VLnw981GM5XF750eEaURhhBXW9g=="/>
    </ext>
  </extLst>
</comments>
</file>

<file path=xl/comments8.xml><?xml version="1.0" encoding="utf-8"?>
<comments xmlns="http://schemas.openxmlformats.org/spreadsheetml/2006/main">
  <authors>
    <author/>
  </authors>
  <commentList>
    <comment ref="E8" authorId="0">
      <text>
        <r>
          <rPr>
            <sz val="10"/>
            <color rgb="FF000000"/>
            <rFont val="Arial"/>
            <family val="2"/>
            <charset val="204"/>
          </rPr>
          <t>======
ID#AAAAI1nR4bk
mei    (2021-02-12 08:50:53)
serial</t>
        </r>
      </text>
    </comment>
    <comment ref="F8" authorId="0">
      <text>
        <r>
          <rPr>
            <sz val="10"/>
            <color rgb="FF000000"/>
            <rFont val="Arial"/>
            <family val="2"/>
            <charset val="204"/>
          </rPr>
          <t>======
ID#AAAAI1nR4J8
mei    (2021-02-12 08:50:53)
serial</t>
        </r>
      </text>
    </comment>
    <comment ref="G8" authorId="0">
      <text>
        <r>
          <rPr>
            <sz val="10"/>
            <color rgb="FF000000"/>
            <rFont val="Arial"/>
            <family val="2"/>
            <charset val="204"/>
          </rPr>
          <t>======
ID#AAAAI1nR4f0
mei    (2021-02-12 08:50:53)
serial</t>
        </r>
      </text>
    </comment>
    <comment ref="H8" authorId="0">
      <text>
        <r>
          <rPr>
            <sz val="10"/>
            <color rgb="FF000000"/>
            <rFont val="Arial"/>
            <family val="2"/>
            <charset val="204"/>
          </rPr>
          <t>======
ID#AAAAI1nR4eU
mei    (2021-02-12 08:50:53)
serial</t>
        </r>
      </text>
    </comment>
    <comment ref="I8" authorId="0">
      <text>
        <r>
          <rPr>
            <sz val="10"/>
            <color rgb="FF000000"/>
            <rFont val="Arial"/>
            <family val="2"/>
            <charset val="204"/>
          </rPr>
          <t>======
ID#AAAAI1nR4TM
mei    (2021-02-12 08:50:53)
serial</t>
        </r>
      </text>
    </comment>
    <comment ref="J8" authorId="0">
      <text>
        <r>
          <rPr>
            <sz val="10"/>
            <color rgb="FF000000"/>
            <rFont val="Arial"/>
            <family val="2"/>
            <charset val="204"/>
          </rPr>
          <t>======
ID#AAAAI1nR4F4
mei    (2021-02-12 08:50:53)
serial</t>
        </r>
      </text>
    </comment>
    <comment ref="K8" authorId="0">
      <text>
        <r>
          <rPr>
            <sz val="10"/>
            <color rgb="FF000000"/>
            <rFont val="Arial"/>
            <family val="2"/>
            <charset val="204"/>
          </rPr>
          <t>======
ID#AAAAI1nR4dM
mei    (2021-02-12 08:50:53)
serial</t>
        </r>
      </text>
    </comment>
    <comment ref="L8" authorId="0">
      <text>
        <r>
          <rPr>
            <sz val="10"/>
            <color rgb="FF000000"/>
            <rFont val="Arial"/>
            <family val="2"/>
            <charset val="204"/>
          </rPr>
          <t>======
ID#AAAAI1nR4ck
mei    (2021-02-12 08:50:53)
serial</t>
        </r>
      </text>
    </comment>
    <comment ref="M8" authorId="0">
      <text>
        <r>
          <rPr>
            <sz val="10"/>
            <color rgb="FF000000"/>
            <rFont val="Arial"/>
            <family val="2"/>
            <charset val="204"/>
          </rPr>
          <t>======
ID#AAAAI1nR4gc
mei    (2021-02-12 08:50:53)
serial</t>
        </r>
      </text>
    </comment>
    <comment ref="N8" authorId="0">
      <text>
        <r>
          <rPr>
            <sz val="10"/>
            <color rgb="FF000000"/>
            <rFont val="Arial"/>
            <family val="2"/>
            <charset val="204"/>
          </rPr>
          <t>======
ID#AAAAI1nR4eE
USER    (2021-02-12 08:50:53)
serial</t>
        </r>
      </text>
    </comment>
    <comment ref="O8" authorId="0">
      <text>
        <r>
          <rPr>
            <sz val="10"/>
            <color rgb="FF000000"/>
            <rFont val="Arial"/>
            <family val="2"/>
            <charset val="204"/>
          </rPr>
          <t>======
ID#AAAAI1nR4Qk
USER    (2021-02-12 08:50:53)
serial</t>
        </r>
      </text>
    </comment>
    <comment ref="P8" authorId="0">
      <text>
        <r>
          <rPr>
            <sz val="10"/>
            <color rgb="FF000000"/>
            <rFont val="Arial"/>
            <family val="2"/>
            <charset val="204"/>
          </rPr>
          <t>======
ID#AAAAI1nR4E0
USER    (2021-02-12 08:50:53)
serial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ID#AAAAI1nR4TA
mei    (2021-02-12 08:50:53)
type</t>
        </r>
      </text>
    </comment>
    <comment ref="C13" authorId="0">
      <text>
        <r>
          <rPr>
            <sz val="10"/>
            <color rgb="FF000000"/>
            <rFont val="Arial"/>
            <family val="2"/>
            <charset val="204"/>
          </rPr>
          <t>======
ID#AAAAI1nR4Fs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ID#AAAAI1nR4BY
mei    (2021-02-12 08:50:53)
type</t>
        </r>
      </text>
    </comment>
    <comment ref="C16" authorId="0">
      <text>
        <r>
          <rPr>
            <sz val="10"/>
            <color rgb="FF000000"/>
            <rFont val="Arial"/>
            <family val="2"/>
            <charset val="204"/>
          </rPr>
          <t>======
ID#AAAAI1nR4Kk
mei    (2021-02-12 08:50:53)
type</t>
        </r>
      </text>
    </comment>
    <comment ref="C18" authorId="0">
      <text>
        <r>
          <rPr>
            <sz val="10"/>
            <color rgb="FF000000"/>
            <rFont val="Arial"/>
            <family val="2"/>
            <charset val="204"/>
          </rPr>
          <t>======
ID#AAAAI1nR4Lc
mei    (2021-02-12 08:50:53)
type</t>
        </r>
      </text>
    </comment>
    <comment ref="C19" authorId="0">
      <text>
        <r>
          <rPr>
            <sz val="10"/>
            <color rgb="FF000000"/>
            <rFont val="Arial"/>
            <family val="2"/>
            <charset val="204"/>
          </rPr>
          <t>======
ID#AAAAI1nR4NI
mei    (2021-02-12 08:50:53)
type</t>
        </r>
      </text>
    </comment>
    <comment ref="C22" authorId="0">
      <text>
        <r>
          <rPr>
            <sz val="10"/>
            <color rgb="FF000000"/>
            <rFont val="Arial"/>
            <family val="2"/>
            <charset val="204"/>
          </rPr>
          <t>======
ID#AAAAI1nR4fo
mei    (2021-02-12 08:50:53)
type</t>
        </r>
      </text>
    </comment>
    <comment ref="C23" authorId="0">
      <text>
        <r>
          <rPr>
            <sz val="10"/>
            <color rgb="FF000000"/>
            <rFont val="Arial"/>
            <family val="2"/>
            <charset val="204"/>
          </rPr>
          <t>======
ID#AAAAI1nR4ZQ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ID#AAAAI1nR4Lk
mei    (2021-02-12 08:50:53)
type</t>
        </r>
      </text>
    </comment>
    <comment ref="C27" authorId="0">
      <text>
        <r>
          <rPr>
            <sz val="10"/>
            <color rgb="FF000000"/>
            <rFont val="Arial"/>
            <family val="2"/>
            <charset val="204"/>
          </rPr>
          <t>======
ID#AAAAI1nR4NQ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ID#AAAAI1nR4cw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ID#AAAAI1nR4VQ
mei    (2021-02-12 08:50:53)
type</t>
        </r>
      </text>
    </comment>
    <comment ref="C31" authorId="0">
      <text>
        <r>
          <rPr>
            <sz val="10"/>
            <color rgb="FF000000"/>
            <rFont val="Arial"/>
            <family val="2"/>
            <charset val="204"/>
          </rPr>
          <t>======
ID#AAAAI1nR4I8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ID#AAAAI1nR4a0
mei    (2021-02-12 08:50:53)
type</t>
        </r>
      </text>
    </comment>
    <comment ref="C33" authorId="0">
      <text>
        <r>
          <rPr>
            <sz val="10"/>
            <color rgb="FF000000"/>
            <rFont val="Arial"/>
            <family val="2"/>
            <charset val="204"/>
          </rPr>
          <t>======
ID#AAAAI1nR4FE
mei    (2021-02-12 08:50:53)
type</t>
        </r>
      </text>
    </comment>
    <comment ref="C35" authorId="0">
      <text>
        <r>
          <rPr>
            <sz val="10"/>
            <color rgb="FF000000"/>
            <rFont val="Arial"/>
            <family val="2"/>
            <charset val="204"/>
          </rPr>
          <t>======
ID#AAAAI1nR4DU
mei    (2021-02-12 08:50:53)
type</t>
        </r>
      </text>
    </comment>
    <comment ref="C36" authorId="0">
      <text>
        <r>
          <rPr>
            <sz val="10"/>
            <color rgb="FF000000"/>
            <rFont val="Arial"/>
            <family val="2"/>
            <charset val="204"/>
          </rPr>
          <t>======
ID#AAAAI1nR4aU
mei    (2021-02-12 08:50:53)
type</t>
        </r>
      </text>
    </comment>
    <comment ref="C37" authorId="0">
      <text>
        <r>
          <rPr>
            <sz val="10"/>
            <color rgb="FF000000"/>
            <rFont val="Arial"/>
            <family val="2"/>
            <charset val="204"/>
          </rPr>
          <t>======
ID#AAAAI1nR4Fk
mei    (2021-02-12 08:50:53)
type</t>
        </r>
      </text>
    </comment>
    <comment ref="C40" authorId="0">
      <text>
        <r>
          <rPr>
            <sz val="10"/>
            <color rgb="FF000000"/>
            <rFont val="Arial"/>
            <family val="2"/>
            <charset val="204"/>
          </rPr>
          <t>======
ID#AAAAI1nR4QI
mei    (2021-02-12 08:50:53)
type</t>
        </r>
      </text>
    </comment>
    <comment ref="C41" authorId="0">
      <text>
        <r>
          <rPr>
            <sz val="10"/>
            <color rgb="FF000000"/>
            <rFont val="Arial"/>
            <family val="2"/>
            <charset val="204"/>
          </rPr>
          <t>======
ID#AAAAI1nR4Tg
mei    (2021-02-12 08:50:53)
type</t>
        </r>
      </text>
    </comment>
    <comment ref="C42" authorId="0">
      <text>
        <r>
          <rPr>
            <sz val="10"/>
            <color rgb="FF000000"/>
            <rFont val="Arial"/>
            <family val="2"/>
            <charset val="204"/>
          </rPr>
          <t>======
ID#AAAAI1nR4Q8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ID#AAAAI1nR4eA
mei    (2021-02-12 08:50:53)
type</t>
        </r>
      </text>
    </comment>
    <comment ref="C46" authorId="0">
      <text>
        <r>
          <rPr>
            <sz val="10"/>
            <color rgb="FF000000"/>
            <rFont val="Arial"/>
            <family val="2"/>
            <charset val="204"/>
          </rPr>
          <t>======
ID#AAAAI1nR4Vk
mei    (2021-02-12 08:50:53)
type</t>
        </r>
      </text>
    </comment>
    <comment ref="C48" authorId="0">
      <text>
        <r>
          <rPr>
            <sz val="10"/>
            <color rgb="FF000000"/>
            <rFont val="Arial"/>
            <family val="2"/>
            <charset val="204"/>
          </rPr>
          <t>======
ID#AAAAI1nR4X4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ID#AAAAI1nR4HQ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ID#AAAAI1nR4ZU
mei    (2021-02-12 08:50:53)
type</t>
        </r>
      </text>
    </comment>
    <comment ref="C52" authorId="0">
      <text>
        <r>
          <rPr>
            <sz val="10"/>
            <color rgb="FF000000"/>
            <rFont val="Arial"/>
            <family val="2"/>
            <charset val="204"/>
          </rPr>
          <t>======
ID#AAAAI1nR4W4
mei    (2021-02-12 08:50:53)
type</t>
        </r>
      </text>
    </comment>
    <comment ref="C53" authorId="0">
      <text>
        <r>
          <rPr>
            <sz val="10"/>
            <color rgb="FF000000"/>
            <rFont val="Arial"/>
            <family val="2"/>
            <charset val="204"/>
          </rPr>
          <t>======
ID#AAAAI1nR4Vo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5rgHFAZ5Vwy4PQMAGF3pw3SkAg=="/>
    </ext>
  </extLst>
</comments>
</file>

<file path=xl/comments9.xml><?xml version="1.0" encoding="utf-8"?>
<comments xmlns="http://schemas.openxmlformats.org/spreadsheetml/2006/main">
  <authors>
    <author/>
  </authors>
  <commentList>
    <comment ref="E5" authorId="0">
      <text>
        <r>
          <rPr>
            <sz val="10"/>
            <color rgb="FF000000"/>
            <rFont val="Arial"/>
            <family val="2"/>
            <charset val="204"/>
          </rPr>
          <t>======
ID#AAAAI1nR4c4
mei    (2021-02-12 08:50:53)
serial</t>
        </r>
      </text>
    </comment>
    <comment ref="F5" authorId="0">
      <text>
        <r>
          <rPr>
            <sz val="10"/>
            <color rgb="FF000000"/>
            <rFont val="Arial"/>
            <family val="2"/>
            <charset val="204"/>
          </rPr>
          <t>======
ID#AAAAI1nR4LM
mei    (2021-02-12 08:50:53)
serial</t>
        </r>
      </text>
    </comment>
    <comment ref="G5" authorId="0">
      <text>
        <r>
          <rPr>
            <sz val="10"/>
            <color rgb="FF000000"/>
            <rFont val="Arial"/>
            <family val="2"/>
            <charset val="204"/>
          </rPr>
          <t>======
ID#AAAAI1nR4KA
mei    (2021-02-12 08:50:53)
serial</t>
        </r>
      </text>
    </comment>
    <comment ref="H5" authorId="0">
      <text>
        <r>
          <rPr>
            <sz val="10"/>
            <color rgb="FF000000"/>
            <rFont val="Arial"/>
            <family val="2"/>
            <charset val="204"/>
          </rPr>
          <t>======
ID#AAAAI1nR4d8
mei    (2021-02-12 08:50:53)
serial</t>
        </r>
      </text>
    </comment>
    <comment ref="I5" authorId="0">
      <text>
        <r>
          <rPr>
            <sz val="10"/>
            <color rgb="FF000000"/>
            <rFont val="Arial"/>
            <family val="2"/>
            <charset val="204"/>
          </rPr>
          <t>======
ID#AAAAI1nR4Qo
mei    (2021-02-12 08:50:53)
serial</t>
        </r>
      </text>
    </comment>
    <comment ref="J5" authorId="0">
      <text>
        <r>
          <rPr>
            <sz val="10"/>
            <color rgb="FF000000"/>
            <rFont val="Arial"/>
            <family val="2"/>
            <charset val="204"/>
          </rPr>
          <t>======
ID#AAAAI1nR4B8
mei    (2021-02-12 08:50:53)
serial</t>
        </r>
      </text>
    </comment>
    <comment ref="K5" authorId="0">
      <text>
        <r>
          <rPr>
            <sz val="10"/>
            <color rgb="FF000000"/>
            <rFont val="Arial"/>
            <family val="2"/>
            <charset val="204"/>
          </rPr>
          <t>======
ID#AAAAI1nR4fA
mei    (2021-02-12 08:50:53)
serial</t>
        </r>
      </text>
    </comment>
    <comment ref="L5" authorId="0">
      <text>
        <r>
          <rPr>
            <sz val="10"/>
            <color rgb="FF000000"/>
            <rFont val="Arial"/>
            <family val="2"/>
            <charset val="204"/>
          </rPr>
          <t>======
ID#AAAAI1nR4Ww
mei    (2021-02-12 08:50:53)
serial</t>
        </r>
      </text>
    </comment>
    <comment ref="M5" authorId="0">
      <text>
        <r>
          <rPr>
            <sz val="10"/>
            <color rgb="FF000000"/>
            <rFont val="Arial"/>
            <family val="2"/>
            <charset val="204"/>
          </rPr>
          <t>======
ID#AAAAI1nR4Gk
USER    (2021-02-12 08:50:53)
serial</t>
        </r>
      </text>
    </comment>
    <comment ref="N5" authorId="0">
      <text>
        <r>
          <rPr>
            <sz val="10"/>
            <color rgb="FF000000"/>
            <rFont val="Arial"/>
            <family val="2"/>
            <charset val="204"/>
          </rPr>
          <t>======
ID#AAAAI1nR4ew
Vica    (2021-02-12 08:50:53)
serial</t>
        </r>
      </text>
    </comment>
    <comment ref="O5" authorId="0">
      <text>
        <r>
          <rPr>
            <sz val="10"/>
            <color rgb="FF000000"/>
            <rFont val="Arial"/>
            <family val="2"/>
            <charset val="204"/>
          </rPr>
          <t>======
ID#AAAAI1nR4dg
USER    (2021-02-12 08:50:53)
serial</t>
        </r>
      </text>
    </comment>
    <comment ref="P5" authorId="0">
      <text>
        <r>
          <rPr>
            <sz val="10"/>
            <color rgb="FF000000"/>
            <rFont val="Arial"/>
            <family val="2"/>
            <charset val="204"/>
          </rPr>
          <t>======
ID#AAAAI1nR4ZI
USER    (2021-02-12 08:50:53)
serial</t>
        </r>
      </text>
    </comment>
    <comment ref="Q5" authorId="0">
      <text>
        <r>
          <rPr>
            <sz val="10"/>
            <color rgb="FF000000"/>
            <rFont val="Arial"/>
            <family val="2"/>
            <charset val="204"/>
          </rPr>
          <t>======
ID#AAAAI1nR4fc
USER    (2021-02-12 08:50:53)
serial</t>
        </r>
      </text>
    </comment>
    <comment ref="C9" authorId="0">
      <text>
        <r>
          <rPr>
            <sz val="10"/>
            <color rgb="FF000000"/>
            <rFont val="Arial"/>
            <family val="2"/>
            <charset val="204"/>
          </rPr>
          <t>======
ID#AAAAI1nR4fM
mei    (2021-02-12 08:50:53)
type</t>
        </r>
      </text>
    </comment>
    <comment ref="C10" authorId="0">
      <text>
        <r>
          <rPr>
            <sz val="10"/>
            <color rgb="FF000000"/>
            <rFont val="Arial"/>
            <family val="2"/>
            <charset val="204"/>
          </rPr>
          <t>======
ID#AAAAI1nR4Ik
mei    (2021-02-12 08:50:53)
type</t>
        </r>
      </text>
    </comment>
    <comment ref="C12" authorId="0">
      <text>
        <r>
          <rPr>
            <sz val="10"/>
            <color rgb="FF000000"/>
            <rFont val="Arial"/>
            <family val="2"/>
            <charset val="204"/>
          </rPr>
          <t>======
ID#AAAAI1nR4gQ
mei    (2021-02-12 08:50:53)
type</t>
        </r>
      </text>
    </comment>
    <comment ref="C13" authorId="0">
      <text>
        <r>
          <rPr>
            <sz val="10"/>
            <color rgb="FF000000"/>
            <rFont val="Arial"/>
            <family val="2"/>
            <charset val="204"/>
          </rPr>
          <t>======
ID#AAAAI1nR4OE
mei    (2021-02-12 08:50:53)
type</t>
        </r>
      </text>
    </comment>
    <comment ref="C15" authorId="0">
      <text>
        <r>
          <rPr>
            <sz val="10"/>
            <color rgb="FF000000"/>
            <rFont val="Arial"/>
            <family val="2"/>
            <charset val="204"/>
          </rPr>
          <t>======
ID#AAAAI1nR4CQ
mei    (2021-02-12 08:50:53)
type</t>
        </r>
      </text>
    </comment>
    <comment ref="C16" authorId="0">
      <text>
        <r>
          <rPr>
            <sz val="10"/>
            <color rgb="FF000000"/>
            <rFont val="Arial"/>
            <family val="2"/>
            <charset val="204"/>
          </rPr>
          <t>======
ID#AAAAI1nR4I4
mei    (2021-02-12 08:50:53)
type</t>
        </r>
      </text>
    </comment>
    <comment ref="C19" authorId="0">
      <text>
        <r>
          <rPr>
            <sz val="10"/>
            <color rgb="FF000000"/>
            <rFont val="Arial"/>
            <family val="2"/>
            <charset val="204"/>
          </rPr>
          <t>======
ID#AAAAI1nR4Vs
mei    (2021-02-12 08:50:53)
type</t>
        </r>
      </text>
    </comment>
    <comment ref="C20" authorId="0">
      <text>
        <r>
          <rPr>
            <sz val="10"/>
            <color rgb="FF000000"/>
            <rFont val="Arial"/>
            <family val="2"/>
            <charset val="204"/>
          </rPr>
          <t>======
ID#AAAAI1nR4Tk
mei    (2021-02-12 08:50:53)
type</t>
        </r>
      </text>
    </comment>
    <comment ref="C23" authorId="0">
      <text>
        <r>
          <rPr>
            <sz val="10"/>
            <color rgb="FF000000"/>
            <rFont val="Arial"/>
            <family val="2"/>
            <charset val="204"/>
          </rPr>
          <t>======
ID#AAAAI1nR4Z4
mei    (2021-02-12 08:50:53)
type</t>
        </r>
      </text>
    </comment>
    <comment ref="C24" authorId="0">
      <text>
        <r>
          <rPr>
            <sz val="10"/>
            <color rgb="FF000000"/>
            <rFont val="Arial"/>
            <family val="2"/>
            <charset val="204"/>
          </rPr>
          <t>======
ID#AAAAI1nR4ds
mei    (2021-02-12 08:50:53)
type</t>
        </r>
      </text>
    </comment>
    <comment ref="C26" authorId="0">
      <text>
        <r>
          <rPr>
            <sz val="10"/>
            <color rgb="FF000000"/>
            <rFont val="Arial"/>
            <family val="2"/>
            <charset val="204"/>
          </rPr>
          <t>======
ID#AAAAI1nR4IU
mei    (2021-02-12 08:50:53)
type</t>
        </r>
      </text>
    </comment>
    <comment ref="C27" authorId="0">
      <text>
        <r>
          <rPr>
            <sz val="10"/>
            <color rgb="FF000000"/>
            <rFont val="Arial"/>
            <family val="2"/>
            <charset val="204"/>
          </rPr>
          <t>======
ID#AAAAI1nR4aE
mei    (2021-02-12 08:50:53)
type</t>
        </r>
      </text>
    </comment>
    <comment ref="C28" authorId="0">
      <text>
        <r>
          <rPr>
            <sz val="10"/>
            <color rgb="FF000000"/>
            <rFont val="Arial"/>
            <family val="2"/>
            <charset val="204"/>
          </rPr>
          <t>======
ID#AAAAI1nR4c0
mei    (2021-02-12 08:50:53)
type</t>
        </r>
      </text>
    </comment>
    <comment ref="C29" authorId="0">
      <text>
        <r>
          <rPr>
            <sz val="10"/>
            <color rgb="FF000000"/>
            <rFont val="Arial"/>
            <family val="2"/>
            <charset val="204"/>
          </rPr>
          <t>======
ID#AAAAI1nR4Jw
mei    (2021-02-12 08:50:53)
type</t>
        </r>
      </text>
    </comment>
    <comment ref="C30" authorId="0">
      <text>
        <r>
          <rPr>
            <sz val="10"/>
            <color rgb="FF000000"/>
            <rFont val="Arial"/>
            <family val="2"/>
            <charset val="204"/>
          </rPr>
          <t>======
ID#AAAAI1nR4Ns
mei    (2021-02-12 08:50:53)
type</t>
        </r>
      </text>
    </comment>
    <comment ref="C32" authorId="0">
      <text>
        <r>
          <rPr>
            <sz val="10"/>
            <color rgb="FF000000"/>
            <rFont val="Arial"/>
            <family val="2"/>
            <charset val="204"/>
          </rPr>
          <t>======
ID#AAAAI1nR4eo
mei    (2021-02-12 08:50:53)
type</t>
        </r>
      </text>
    </comment>
    <comment ref="C33" authorId="0">
      <text>
        <r>
          <rPr>
            <sz val="10"/>
            <color rgb="FF000000"/>
            <rFont val="Arial"/>
            <family val="2"/>
            <charset val="204"/>
          </rPr>
          <t>======
ID#AAAAI1nR4M0
mei    (2021-02-12 08:50:53)
type</t>
        </r>
      </text>
    </comment>
    <comment ref="C34" authorId="0">
      <text>
        <r>
          <rPr>
            <sz val="10"/>
            <color rgb="FF000000"/>
            <rFont val="Arial"/>
            <family val="2"/>
            <charset val="204"/>
          </rPr>
          <t>======
ID#AAAAI1nR4Pk
mei    (2021-02-12 08:50:53)
type</t>
        </r>
      </text>
    </comment>
    <comment ref="C37" authorId="0">
      <text>
        <r>
          <rPr>
            <sz val="10"/>
            <color rgb="FF000000"/>
            <rFont val="Arial"/>
            <family val="2"/>
            <charset val="204"/>
          </rPr>
          <t>======
ID#AAAAI1nR4PM
mei    (2021-02-12 08:50:53)
type</t>
        </r>
      </text>
    </comment>
    <comment ref="C38" authorId="0">
      <text>
        <r>
          <rPr>
            <sz val="10"/>
            <color rgb="FF000000"/>
            <rFont val="Arial"/>
            <family val="2"/>
            <charset val="204"/>
          </rPr>
          <t>======
ID#AAAAI1nR4GU
mei    (2021-02-12 08:50:53)
type</t>
        </r>
      </text>
    </comment>
    <comment ref="C39" authorId="0">
      <text>
        <r>
          <rPr>
            <sz val="10"/>
            <color rgb="FF000000"/>
            <rFont val="Arial"/>
            <family val="2"/>
            <charset val="204"/>
          </rPr>
          <t>======
ID#AAAAI1nR4Co
mei    (2021-02-12 08:50:53)
type</t>
        </r>
      </text>
    </comment>
    <comment ref="C42" authorId="0">
      <text>
        <r>
          <rPr>
            <sz val="10"/>
            <color rgb="FF000000"/>
            <rFont val="Arial"/>
            <family val="2"/>
            <charset val="204"/>
          </rPr>
          <t>======
ID#AAAAI1nR4GE
mei    (2021-02-12 08:50:53)
type</t>
        </r>
      </text>
    </comment>
    <comment ref="C43" authorId="0">
      <text>
        <r>
          <rPr>
            <sz val="10"/>
            <color rgb="FF000000"/>
            <rFont val="Arial"/>
            <family val="2"/>
            <charset val="204"/>
          </rPr>
          <t>======
ID#AAAAI1nR4Bw
mei    (2021-02-12 08:50:53)
type</t>
        </r>
      </text>
    </comment>
    <comment ref="C45" authorId="0">
      <text>
        <r>
          <rPr>
            <sz val="10"/>
            <color rgb="FF000000"/>
            <rFont val="Arial"/>
            <family val="2"/>
            <charset val="204"/>
          </rPr>
          <t>======
ID#AAAAI1nR4e4
mei    (2021-02-12 08:50:53)
type</t>
        </r>
      </text>
    </comment>
    <comment ref="C46" authorId="0">
      <text>
        <r>
          <rPr>
            <sz val="10"/>
            <color rgb="FF000000"/>
            <rFont val="Arial"/>
            <family val="2"/>
            <charset val="204"/>
          </rPr>
          <t>======
ID#AAAAI1nR4KU
mei    (2021-02-12 08:50:53)
type</t>
        </r>
      </text>
    </comment>
    <comment ref="C47" authorId="0">
      <text>
        <r>
          <rPr>
            <sz val="10"/>
            <color rgb="FF000000"/>
            <rFont val="Arial"/>
            <family val="2"/>
            <charset val="204"/>
          </rPr>
          <t>======
ID#AAAAI1nR4Do
mei    (2021-02-12 08:50:53)
type</t>
        </r>
      </text>
    </comment>
    <comment ref="C49" authorId="0">
      <text>
        <r>
          <rPr>
            <sz val="10"/>
            <color rgb="FF000000"/>
            <rFont val="Arial"/>
            <family val="2"/>
            <charset val="204"/>
          </rPr>
          <t>======
ID#AAAAI1nR4ZM
mei    (2021-02-12 08:50:53)
type</t>
        </r>
      </text>
    </comment>
    <comment ref="C50" authorId="0">
      <text>
        <r>
          <rPr>
            <sz val="10"/>
            <color rgb="FF000000"/>
            <rFont val="Arial"/>
            <family val="2"/>
            <charset val="204"/>
          </rPr>
          <t>======
ID#AAAAI1nR4KE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oIBmJfotk0E44CljuK29Vcqbb9g=="/>
    </ext>
  </extLst>
</comments>
</file>

<file path=xl/sharedStrings.xml><?xml version="1.0" encoding="utf-8"?>
<sst xmlns="http://schemas.openxmlformats.org/spreadsheetml/2006/main" count="1577" uniqueCount="290">
  <si>
    <t>RAPORT STATISTIC CENTRALIZATOR</t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</si>
  <si>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</si>
  <si>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</si>
  <si>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</si>
  <si>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</si>
  <si>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</si>
  <si>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</si>
  <si>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</si>
  <si>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</si>
  <si>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</si>
  <si>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</si>
  <si>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</si>
  <si>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</si>
  <si>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</si>
  <si>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</si>
  <si>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</si>
  <si>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</si>
  <si>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</si>
  <si>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</si>
  <si>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</si>
  <si>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01.Biblioteci naționale (suma rând 02+03)</t>
  </si>
  <si>
    <t>02. Biblioteca Naţională a Republicii Moldova</t>
  </si>
  <si>
    <t>Bibliotecă Națională RM</t>
  </si>
  <si>
    <t>BN</t>
  </si>
  <si>
    <t>03.Biblioteca Naţională pentru Copii „Ion Creangă”</t>
  </si>
  <si>
    <t>Biblioteca Națională p-u Copii</t>
  </si>
  <si>
    <t>BNC</t>
  </si>
  <si>
    <t xml:space="preserve">04. Biblioteci publice teritoriale 
</t>
  </si>
  <si>
    <t xml:space="preserve">05. Biblioteci publice municipale, raionale, orășenești 
</t>
  </si>
  <si>
    <t>Bibliotecă Orășenească</t>
  </si>
  <si>
    <t>BR+BO+FO+FCO+FOCR+BM+FM+FCM+FMCR</t>
  </si>
  <si>
    <t>06. Biblioteci publice comunale, sătești</t>
  </si>
  <si>
    <t>Bibliotecă Comunală/Sătească</t>
  </si>
  <si>
    <t>BCS+FCS</t>
  </si>
  <si>
    <t>07. Biblioteci ale instituţiilor de învăţământ (suma rînd 08+09+10+11)</t>
  </si>
  <si>
    <t>08. Biblioteci din instituţiile de învăţământ superior</t>
  </si>
  <si>
    <t>Biblioteci din instituţiile de învăţământ superior</t>
  </si>
  <si>
    <t>BI_S</t>
  </si>
  <si>
    <t>09. Biblioteci din instuţiile de învăţământ profesional tehnic postsecundar şi postsecundar nonterţiar  (Colegii și Centre de excelență)</t>
  </si>
  <si>
    <t>Biblioteci din instuţiile de învăţământ profesional tehnic postsecundar şi postsecundar nonterţiar</t>
  </si>
  <si>
    <t>BI_PT</t>
  </si>
  <si>
    <t>10.Biblioteca Ştiinţifică a Universităţii Pedagogice de Stat „Ion Creangă”</t>
  </si>
  <si>
    <t xml:space="preserve">11.Biblioteca Ştiinţifică a Universităţii de Stat „Alecu Russo”, Bălţi
</t>
  </si>
  <si>
    <t>12. Biblioteci din instituţiile de învăţământ profesional tehnic secundar (şcoli profesionale)</t>
  </si>
  <si>
    <t>Biblioteci din instituţiile de învăţământ profesional tehnic secundar (şcoli profesionale)</t>
  </si>
  <si>
    <t>BI_SP</t>
  </si>
  <si>
    <t>13. Biblioteci din instituţiile de învăţământ general</t>
  </si>
  <si>
    <t>Biblioteci din instituţiile de învăţământ general</t>
  </si>
  <si>
    <t>BI_IG</t>
  </si>
  <si>
    <t>14.Biblioteca Ştiinţifică a Universităţii Pedagogice de Stat „Ion Creangă”</t>
  </si>
  <si>
    <t>15.Biblioteca Ştiinţifică a Universităţii de Stat „Alecu Russo”, Bălţi</t>
  </si>
  <si>
    <t>16. Biblioteci specializate (suma rând 17+18+21+22+23+24+28)</t>
  </si>
  <si>
    <t>17. Biblioteca Ştiinţifică Centrală "A. Lupan"  (Institut) a Academiei de Ştiinţe a RM</t>
  </si>
  <si>
    <t>Biblioteca Ştiinţifică Centrală A. Lupan  (Institut) a Academiei de Ştiinţe a RM</t>
  </si>
  <si>
    <t>BASM</t>
  </si>
  <si>
    <t>18. Biblioteci tehnice din unitățile economice (suma rând 19+20)</t>
  </si>
  <si>
    <t>19. Biblioteca Republicană Tehnico-Ştiinţifică a Institutului Naţional de Cercetări Economice</t>
  </si>
  <si>
    <t>Biblioteca Republicană Tehnico-Ştiinţifică a Institutului Naţional de Cercetări Economice</t>
  </si>
  <si>
    <t>BE_RTS</t>
  </si>
  <si>
    <t>20.  Biblioteci tehnice din reţea</t>
  </si>
  <si>
    <t>Biblioteci tehnice din reţea</t>
  </si>
  <si>
    <t>BE_R</t>
  </si>
  <si>
    <t>21. Biblioteca şi Colecţia de Arhivă (AGEPI)</t>
  </si>
  <si>
    <t>Biblioteca şi Colecţia de Arhivă (AGEPI)</t>
  </si>
  <si>
    <t>AGEPI</t>
  </si>
  <si>
    <t>22.Centrul Naţional de Informare şi Reabilitare al Asociației Nevăzătorilor din Moldova</t>
  </si>
  <si>
    <t>Centrul Naţional de Informare şi Reabilitare al Asociației Nevăzătorilor din Moldova</t>
  </si>
  <si>
    <t>CNIRN</t>
  </si>
  <si>
    <t>23. Biblioteca Parlamentului RM**</t>
  </si>
  <si>
    <t>Biblioteca Parlamentului RM</t>
  </si>
  <si>
    <t>BPRM</t>
  </si>
  <si>
    <t>24. Biblioteci medicale (suma rând 27)*</t>
  </si>
  <si>
    <t>25. Biblioteca Ştiinţifică Medicală a Universităţii de Stat de Medicină şi Farmacie "Nicolae Testemiţanu"*</t>
  </si>
  <si>
    <t>Biblioteca Ştiinţifică Medicală a Universităţii de Stat de Medicină şi Farmacie 'Nicolae Testemiţanu'</t>
  </si>
  <si>
    <t>BM_USM</t>
  </si>
  <si>
    <t>26. Biblioteci din instuţiile de învăţământ profesional tehnic postsecundar şi postsecundar nonterţiar  (Colegii și Centre de excelență) din domeniul Medicinei și Farmaciei*</t>
  </si>
  <si>
    <t>Biblioteci din instuţiile de învăţământ profesional tehnic din domeniul Medicinei și Farmaciei</t>
  </si>
  <si>
    <t>BM_S</t>
  </si>
  <si>
    <t>27. Biblioteci medicale din reţea (Biblioteci ale Instituţiilor medicale)</t>
  </si>
  <si>
    <t>Biblioteci medicale din reţea</t>
  </si>
  <si>
    <t>BM_R</t>
  </si>
  <si>
    <t>Subtotal biblioteci medicale  (suma rând 25+26+27)</t>
  </si>
  <si>
    <t>28. Biblioteci agricole (rând. 31)*</t>
  </si>
  <si>
    <t>29.  Biblioteca Republicană Ştiinţifică Agricolă a Universităţii de Stat Agrare a Moldovei*</t>
  </si>
  <si>
    <t>Biblioteca Republicană Ştiinţifică Agricolă</t>
  </si>
  <si>
    <t>BA_RS</t>
  </si>
  <si>
    <t>30. Biblioteci din instuţiile de învăţământ profesional tehnic postsecundar şi postsecundar nonterţiar  (Colegii și Centre de excelență) din domeniul agricol</t>
  </si>
  <si>
    <t>Biblioteci din instuţiile de învăţământ profesional tehnic postsecundar şi postsecundar nonterţiar din domeniul agricol</t>
  </si>
  <si>
    <t>BA_PT</t>
  </si>
  <si>
    <t>31. Biblioteci agricole din reţea (Biblioteci ale Instituţiilor Ştiinţifice Agricole)</t>
  </si>
  <si>
    <t>Biblioteci agricole din reţea</t>
  </si>
  <si>
    <t>BA_R</t>
  </si>
  <si>
    <t>Subtotal biblioteci agricole (suma rând 29+30+31)</t>
  </si>
  <si>
    <t>32. Biblioteci ale Academiei de Studii Economice din Moldova (ASEM)(suma rând 33+34)*</t>
  </si>
  <si>
    <t>33.Biblioteca Ştiinţifică a Academiei de Studii Economice din Moldova*</t>
  </si>
  <si>
    <t>Biblioteca Ştiinţifică a Academiei de Studii Economice din Moldova</t>
  </si>
  <si>
    <t>BE_RM</t>
  </si>
  <si>
    <t>34.Bibliotecile din instuţiile  de învăţământ profesional tehnic postsecundar şi postsecundar nontertiar  (Colegii și Centre de excelență) cu profil economic*</t>
  </si>
  <si>
    <t>Bibliotecile din instuţiile de învăţământ profesional tehnic postsecundar şi postsecundar nontertiar cu profil economic</t>
  </si>
  <si>
    <t>BE_PT</t>
  </si>
  <si>
    <t>35. Biblioteci tehnice din învățământ  (suma rând 36+37+38)*</t>
  </si>
  <si>
    <t>36.Biblioteca Tehnico-Ştiinţifică a Universităţii Tehnice a Moldovei*</t>
  </si>
  <si>
    <t>Biblioteca Tehnico-Ştiinţifică a Universităţii Tehnice a Moldovei</t>
  </si>
  <si>
    <t>BT_RM</t>
  </si>
  <si>
    <t>37.Bibliotecile din instuţiile  de învăţământ profesional tehnic postsecundar şi postsecundar nontertiar  (Colegii și Centre de excelență) cu profil tehnic*</t>
  </si>
  <si>
    <t>Bibliotecile din instuţiile de învăţământ profesional tehnic postsecundar şi postsecundar nontertiar cu profil tehnic</t>
  </si>
  <si>
    <t>BT_PT</t>
  </si>
  <si>
    <t>38.Biblioteci din instituţiile de învăţământ profesional tehnic secundar (şcoli profesionale)*</t>
  </si>
  <si>
    <t>PT_SP</t>
  </si>
  <si>
    <t>39.Biblioteci de Muzică, Teatru și Arte Plastice (AMTAP) (suma rând 40+41)*</t>
  </si>
  <si>
    <t>40.Biblioteca Academiei de Muzică, Teatru și Arte Plastice*</t>
  </si>
  <si>
    <t>Biblioteca Academiei de Muzică, Teatru și Arte Plastice</t>
  </si>
  <si>
    <t>BAM_RM</t>
  </si>
  <si>
    <t>41. Biblioteci liceiile și instuţiile de învăţământ profesional tehnic postsecundar şi postsecundar nonterţiar(Colegii și Centre de excelență) cu profil de arte*</t>
  </si>
  <si>
    <t>Biblioteci liceiile și instuţiile de învăţământ profesional tehnic postsecundar şi postsecundar nonterţiar cu profil de arte</t>
  </si>
  <si>
    <t>BAM_PT</t>
  </si>
  <si>
    <t>Total Sistemul Național de Biblioteci din Republica Moldova  (suma rând 01+04+07+16)</t>
  </si>
  <si>
    <t>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</si>
  <si>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</si>
  <si>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</si>
  <si>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</si>
  <si>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</si>
  <si>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</si>
  <si>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</si>
  <si>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</si>
  <si>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</si>
  <si>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</si>
  <si>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r>
      <rPr>
        <sz val="10"/>
        <color rgb="FF000000"/>
        <rFont val="Times New Roman"/>
        <family val="1"/>
        <charset val="204"/>
      </rPr>
      <t>Alte documente</t>
    </r>
    <r>
      <rPr>
        <sz val="8"/>
        <color rgb="FF000000"/>
        <rFont val="Times New Roman"/>
        <family val="1"/>
        <charset val="204"/>
      </rPr>
      <t xml:space="preserve"> (documente normativ-tehnice, documente cartografice, documente tridimensionale, microformate, documente Braille ș.a.)</t>
    </r>
  </si>
  <si>
    <t>Total</t>
  </si>
  <si>
    <t>din care în limba de stat</t>
  </si>
  <si>
    <t>u/m</t>
  </si>
  <si>
    <t>u./m.</t>
  </si>
  <si>
    <t>u/m.</t>
  </si>
  <si>
    <t>B</t>
  </si>
  <si>
    <t>II. COLECŢII</t>
  </si>
  <si>
    <t xml:space="preserve">                        Casări  în cursul anului</t>
  </si>
  <si>
    <t>Cărţi numărul de unităţi materiale</t>
  </si>
  <si>
    <t>Documente de muzică tipărită</t>
  </si>
  <si>
    <t>Manuscrise</t>
  </si>
  <si>
    <r>
      <rPr>
        <sz val="10"/>
        <color rgb="FF000000"/>
        <rFont val="Times New Roman"/>
        <family val="1"/>
        <charset val="204"/>
      </rPr>
      <t xml:space="preserve">Alte documente </t>
    </r>
    <r>
      <rPr>
        <sz val="8"/>
        <color rgb="FF000000"/>
        <rFont val="Times New Roman"/>
        <family val="1"/>
        <charset val="204"/>
      </rPr>
      <t>(documente normativ-tehnice, documente cartografice, documente tridimensionale, microformate, documente Braille ș.a.)</t>
    </r>
  </si>
  <si>
    <t>C</t>
  </si>
  <si>
    <t xml:space="preserve">II. COLECȚII </t>
  </si>
  <si>
    <t>Existent la sfârşitul anului</t>
  </si>
  <si>
    <r>
      <rPr>
        <b/>
        <sz val="10"/>
        <color rgb="FF000000"/>
        <rFont val="Times New Roman"/>
        <family val="1"/>
        <charset val="204"/>
      </rPr>
      <t>Alte documente</t>
    </r>
    <r>
      <rPr>
        <sz val="10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>(documente normativ-tehnice, documente cartografice, documente tridimensionale, microformate, documente Braille ș.a.)</t>
    </r>
  </si>
  <si>
    <t>D</t>
  </si>
  <si>
    <t>III. RESURSE ELECTRONICE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</si>
  <si>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</si>
  <si>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</si>
  <si>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</si>
  <si>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</si>
  <si>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</si>
  <si>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</si>
  <si>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</si>
  <si>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</si>
  <si>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</si>
  <si>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</si>
  <si>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</si>
  <si>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</si>
  <si>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</si>
  <si>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</si>
  <si>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</si>
  <si>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</si>
  <si>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</si>
  <si>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</si>
  <si>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</si>
  <si>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</si>
  <si>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</si>
  <si>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</si>
  <si>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</si>
  <si>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</si>
  <si>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</si>
  <si>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</si>
  <si>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</si>
  <si>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</si>
  <si>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</si>
  <si>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</si>
  <si>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</si>
  <si>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</si>
  <si>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F</t>
  </si>
  <si>
    <t xml:space="preserve"> 9328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</si>
  <si>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</si>
  <si>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</si>
  <si>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</si>
  <si>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</si>
  <si>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>G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</si>
  <si>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</si>
  <si>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</si>
  <si>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</si>
  <si>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</si>
  <si>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total de calculatoare</t>
  </si>
  <si>
    <t>Nr. de calculatoare pentru utilizatori</t>
  </si>
  <si>
    <t>Nr. de imprimante pentru utilizatori</t>
  </si>
  <si>
    <t>Nr. de scanere pentru utilizatori</t>
  </si>
  <si>
    <t>Nr. de fotocopiatoare pentru utilizatori</t>
  </si>
  <si>
    <t>Nr. de imprimante multifuncționale (printer/ scaner/ copiator) pentru utilizatori</t>
  </si>
  <si>
    <t>Nr. dispozitivelor de citire a cărților electronice (eBook reader) pentru utilizatori</t>
  </si>
  <si>
    <t>Nr. de tablete PC</t>
  </si>
  <si>
    <t xml:space="preserve">din care conectate la Internet </t>
  </si>
  <si>
    <t>din care conectate la internet</t>
  </si>
  <si>
    <t>H</t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</si>
  <si>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</si>
  <si>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</si>
  <si>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</si>
  <si>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</si>
  <si>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</si>
  <si>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</si>
  <si>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</si>
  <si>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</si>
  <si>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prestate pe parcursul anului de referință</t>
  </si>
  <si>
    <t>nr. de participanți  la servicii moderne de bibliotecă</t>
  </si>
  <si>
    <t>I</t>
  </si>
  <si>
    <t>Instruirea non-formală  a utilizatorilor</t>
  </si>
  <si>
    <t>Instruirea formală a utilizatorilor</t>
  </si>
  <si>
    <t>Parteneri</t>
  </si>
  <si>
    <t>Voluntari</t>
  </si>
  <si>
    <t>Nr. total de ore academice de instruire</t>
  </si>
  <si>
    <t>Nr. total de participanți la ore de instruire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</si>
  <si>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</si>
  <si>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</si>
  <si>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</si>
  <si>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</si>
  <si>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Î</t>
  </si>
  <si>
    <t>VI.   ÎMPRUMUTUL INTERBIBLIOTECAR</t>
  </si>
  <si>
    <t>VII. PERSONALUL</t>
  </si>
  <si>
    <t>Biblioteci din ţară</t>
  </si>
  <si>
    <t>Biblioteci din străinătate</t>
  </si>
  <si>
    <t>în echivalent normă întregă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</si>
  <si>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</si>
  <si>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</si>
  <si>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</si>
  <si>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documente transmise altor biblioteci</t>
  </si>
  <si>
    <t>Numărul total de cereri adresate altor biblioteci</t>
  </si>
  <si>
    <t xml:space="preserve">Numărul de documente primite de la alte biblioteci 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</si>
  <si>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</si>
  <si>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</si>
  <si>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</si>
  <si>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</si>
  <si>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</si>
  <si>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</si>
  <si>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</si>
  <si>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</si>
  <si>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</si>
  <si>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</si>
  <si>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</si>
  <si>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</si>
  <si>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</si>
  <si>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</si>
  <si>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</si>
  <si>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</si>
  <si>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</si>
  <si>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a:48:{s:3:"E15";a:3:{s:5:"count";i:1;s:3:"row";i:17;s:3:"col";s:1:"E";}s:3:"L15";a:5:{s:6:"serial";i:2;s:8:"minvalue";i:1;s:8:"maxvalue";i:0;s:3:"row";i:17;s:3:"col";s:1:"L";}s:3:"M15";a:5:{s:6:"serial";i:3;s:8:"minvalue";i:1;s:8:"maxvalue";i:0;s:3:"row";i:17;s:3:"col";s:1:"M";}s:3:"N15";a:5:{s:6:"serial";i:4;s:8:"minvalue";i:1;s:8:"maxvalue";i:0;s:3:"row";i:17;s:3:"col";s:1:"N";}s:3:"O15";a:5:{s:6:"serial";i:5;s:8:"minvalue";i:1;s:8:"maxvalue";i:0;s:3:"row";i:17;s:3:"col";s:1:"O";}s:3:"P15";a:5:{s:6:"serial";i:6;s:8:"minvalue";i:1;s:8:"maxvalue";i:0;s:3:"row";i:17;s:3:"col";s:1:"P";}s:3:"Q15";a:5:{s:6:"serial";i:7;s:8:"minvalue";i:1;s:8:"maxvalue";i:0;s:3:"row";i:17;s:3:"col";s:1:"Q";}s:3:"R15";a:5:{s:6:"serial";i:202;s:8:"minvalue";i:0;s:8:"maxvalue";i:0;s:3:"row";i:17;s:3:"col";s:1:"R";}s:3:"S15";a:5:{s:6:"serial";i:203;s:8:"minvalue";i:0;s:8:"maxvalue";i:0;s:3:"row";i:17;s:3:"col";s:1:"S";}s:3:"T15";a:5:{s:6:"serial";i:204;s:8:"minvalue";i:0;s:8:"maxvalue";i:0;s:3:"row";i:17;s:3:"col";s:1:"T";}s:3:"U15";a:5:{s:6:"serial";i:205;s:8:"minvalue";i:0;s:8:"maxvalue";i:0;s:3:"row";i:17;s:3:"col";s:1:"U";}s:3:"V15";a:5:{s:6:"serial";i:206;s:8:"minvalue";i:0;s:8:"maxvalue";i:0;s:3:"row";i:17;s:3:"col";s:1:"V";}s:3:"W15";a:5:{s:6:"serial";i:207;s:8:"minvalue";i:0;s:8:"maxvalue";i:0;s:3:"row";i:17;s:3:"col";s:1:"W";}s:3:"X15";a:5:{s:6:"serial";i:8;s:8:"minvalue";i:0;s:8:"maxvalue";i:0;s:3:"row";i:17;s:3:"col";s:1:"X";}s:3:"Y15";a:5:{s:6:"serial";i:9;s:8:"minvalue";i:1;s:8:"maxvalue";i:2000;s:3:"row";i:17;s:3:"col";s:1:"Y";}s:3:"Z15";a:5:{s:6:"serial";i:10;s:8:"minvalue";i:2001;s:8:"maxvalue";i:5000;s:3:"row";i:17;s:3:"col";s:1:"Z";}s:4:"AA15";a:5:{s:6:"serial";i:11;s:8:"minvalue";i:5001;s:8:"maxvalue";i:10000;s:3:"row";i:17;s:3:"col";s:2:"AA";}s:4:"AB15";a:5:{s:6:"serial";i:12;s:8:"minvalue";i:10001;s:8:"maxvalue";i:100000;s:3:"row";i:17;s:3:"col";s:2:"AB";}s:4:"AC15";a:5:{s:6:"serial";i:13;s:8:"minvalue";i:100001;s:8:"maxvalue";i:500000;s:3:"row";i:17;s:3:"col";s:2:"AC";}s:4:"AD15";a:5:{s:6:"serial";i:14;s:8:"minvalue";i:500001;s:8:"maxvalue";i:1000000;s:3:"row";i:17;s:3:"col";s:2:"AD";}s:4:"AE15";a:5:{s:6:"serial";i:15;s:8:"minvalue";i:1000001;s:8:"maxvalue";i:0;s:3:"row";i:17;s:3:"col";s:2:"AE";}s:3:"C19";a:3:{s:4:"type";a:1:{i:0;s:2:"BN";}s:3:"row";s:2:"19";s:3:"col";s:1:"D";}s:3:"C20";a:3:{s:4:"type";a:1:{i:0;s:3:"BNC";}s:3:"row";s:2:"20";s:3:"col";s:1:"D";}s:3:"C22";a:3:{s:4:"type";a:9:{i:0;s:2:"BR";i:1;s:2:"BO";i:2;s:2:"FO";i:3;s:3:"FCO";i:4;s:4:"FOCR";i:5;s:2:"BM";i:6;s:2:"FM";i:7;s:3:"FCM";i:8;s:4:"FMCR";}s:3:"row";s:2:"22";s:3:"col";s:1:"D";}s:3:"C23";a:3:{s:4:"type";a:2:{i:0;s:3:"BCS";i:1;s:3:"FCS";}s:3:"row";s:2:"23";s:3:"col";s:1:"D";}s:3:"C25";a:3:{s:4:"type";a:1:{i:0;s:4:"BI_S";}s:3:"row";s:2:"25";s:3:"col";s:1:"D";}s:3:"C26";a:3:{s:4:"type";a:1:{i:0;s:5:"BI_PT";}s:3:"row";s:2:"26";s:3:"col";s:1:"D";}s:3:"C27";a:3:{s:4:"type";a:1:{i:0;s:5:"BI_SP";}s:3:"row";s:2:"27";s:3:"col";s:1:"D";}s:3:"C28";a:3:{s:4:"type";a:1:{i:0;s:5:"BI_IG";}s:3:"row";s:2:"28";s:3:"col";s:1:"D";}s:3:"C30";a:3:{s:4:"type";a:1:{i:0;s:4:"BASM";}s:3:"row";s:2:"30";s:3:"col";s:1:"D";}s:3:"C32";a:3:{s:4:"type";a:1:{i:0;s:6:"BE_RTS";}s:3:"row";s:2:"32";s:3:"col";s:1:"D";}s:3:"C33";a:3:{s:4:"type";a:1:{i:0;s:4:"BE_R";}s:3:"row";s:2:"33";s:3:"col";s:1:"D";}s:3:"C34";a:3:{s:4:"type";a:1:{i:0;s:5:"AGEPI";}s:3:"row";s:2:"34";s:3:"col";s:1:"D";}s:3:"C35";a:3:{s:4:"type";a:1:{i:0;s:5:"CNIRN";}s:3:"row";s:2:"35";s:3:"col";s:1:"D";}s:3:"C36";a:3:{s:4:"type";a:1:{i:0;s:4:"BPRM";}s:3:"row";s:2:"36";s:3:"col";s:1:"D";}s:3:"C38";a:3:{s:4:"type";a:1:{i:0;s:6:"BM_USM";}s:3:"row";s:2:"38";s:3:"col";s:1:"D";}s:3:"C39";a:3:{s:4:"type";a:1:{i:0;s:4:"BM_S";}s:3:"row";s:2:"39";s:3:"col";s:1:"D";}s:3:"C40";a:3:{s:4:"type";a:1:{i:0;s:4:"BM_R";}s:3:"row";s:2:"40";s:3:"col";s:1:"D";}s:3:"C43";a:3:{s:4:"type";a:1:{i:0;s:5:"BA_RS";}s:3:"row";s:2:"43";s:3:"col";s:1:"D";}s:3:"C44";a:3:{s:4:"type";a:1:{i:0;s:5:"BA_PT";}s:3:"row";s:2:"44";s:3:"col";s:1:"D";}s:3:"C45";a:3:{s:4:"type";a:1:{i:0;s:4:"BA_R";}s:3:"row";s:2:"45";s:3:"col";s:1:"D";}s:3:"C48";a:3:{s:4:"type";a:1:{i:0;s:5:"BE_RM";}s:3:"row";s:2:"48";s:3:"col";s:1:"D";}s:3:"C49";a:3:{s:4:"type";a:1:{i:0;s:5:"BE_PT";}s:3:"row";s:2:"49";s:3:"col";s:1:"D";}s:3:"C51";a:3:{s:4:"type";a:1:{i:0;s:5:"BT_RM";}s:3:"row";s:2:"51";s:3:"col";s:1:"D";}s:3:"C52";a:3:{s:4:"type";a:1:{i:0;s:5:"BT_PT";}s:3:"row";s:2:"52";s:3:"col";s:1:"D";}s:3:"C53";a:3:{s:4:"type";a:1:{i:0;s:5:"PT_SP";}s:3:"row";s:2:"53";s:3:"col";s:1:"D";}s:3:"C55";a:3:{s:4:"type";a:1:{i:0;s:6:"BAM_RM";}s:3:"row";s:2:"55";s:3:"col";s:1:"D";}s:3:"C56";a:3:{s:4:"type";a:1:{i:0;s:6:"BAM_PT";}s:3:"row";s:2:"56";s:3:"col";s:1:"D";}}</t>
  </si>
  <si>
    <t>Bibliotecă Raională</t>
  </si>
  <si>
    <t>BR</t>
  </si>
  <si>
    <t>a:38:{s:2:"E7";a:5:{s:6:"serial";i:16;s:8:"minvalue";i:0;s:8:"maxvalue";i:0;s:3:"row";i:9;s:3:"col";s:1:"E";}s:2:"F7";a:5:{s:6:"serial";i:17;s:8:"minvalue";i:0;s:8:"maxvalue";i:0;s:3:"row";i:9;s:3:"col";s:1:"F";}s:2:"G7";a:5:{s:6:"serial";i:18;s:8:"minvalue";i:0;s:8:"maxvalue";i:0;s:3:"row";i:9;s:3:"col";s:1:"G";}s:2:"H7";a:5:{s:6:"serial";i:19;s:8:"minvalue";i:0;s:8:"maxvalue";i:0;s:3:"row";i:9;s:3:"col";s:1:"H";}s:2:"I7";a:5:{s:6:"serial";i:20;s:8:"minvalue";i:0;s:8:"maxvalue";i:0;s:3:"row";i:9;s:3:"col";s:1:"I";}s:2:"J7";a:5:{s:6:"serial";i:21;s:8:"minvalue";i:0;s:8:"maxvalue";i:0;s:3:"row";i:9;s:3:"col";s:1:"J";}s:2:"K7";a:5:{s:6:"serial";i:22;s:8:"minvalue";i:0;s:8:"maxvalue";i:0;s:3:"row";i:9;s:3:"col";s:1:"K";}s:2:"L7";a:5:{s:6:"serial";i:23;s:8:"minvalue";i:0;s:8:"maxvalue";i:0;s:3:"row";i:9;s:3:"col";s:1:"L";}s:2:"M7";a:5:{s:6:"serial";i:24;s:8:"minvalue";i:0;s:8:"maxvalue";i:0;s:3:"row";i:9;s:3:"col";s:1:"M";}s:2:"N7";a:5:{s:6:"serial";i:25;s:8:"minvalue";i:0;s:8:"maxvalue";i:0;s:3:"row";i:9;s:3:"col";s:1:"N";}s:2:"O7";a:5:{s:6:"serial";i:26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</si>
  <si>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Bibliotecă Municipală</t>
  </si>
  <si>
    <t>BM</t>
  </si>
  <si>
    <t>a:38:{s:2:"E7";a:5:{s:6:"serial";i:27;s:8:"minvalue";i:0;s:8:"maxvalue";i:0;s:3:"row";i:9;s:3:"col";s:1:"E";}s:2:"F7";a:5:{s:6:"serial";i:28;s:8:"minvalue";i:0;s:8:"maxvalue";i:0;s:3:"row";i:9;s:3:"col";s:1:"F";}s:2:"G7";a:5:{s:6:"serial";i:29;s:8:"minvalue";i:0;s:8:"maxvalue";i:0;s:3:"row";i:9;s:3:"col";s:1:"G";}s:2:"H7";a:5:{s:6:"serial";i:30;s:8:"minvalue";i:0;s:8:"maxvalue";i:0;s:3:"row";i:9;s:3:"col";s:1:"H";}s:2:"I7";a:5:{s:6:"serial";i:31;s:8:"minvalue";i:0;s:8:"maxvalue";i:0;s:3:"row";i:9;s:3:"col";s:1:"I";}s:2:"J7";a:5:{s:6:"serial";i:32;s:8:"minvalue";i:0;s:8:"maxvalue";i:0;s:3:"row";i:9;s:3:"col";s:1:"J";}s:2:"K7";a:5:{s:6:"serial";i:33;s:8:"minvalue";i:0;s:8:"maxvalue";i:0;s:3:"row";i:9;s:3:"col";s:1:"K";}s:2:"L7";a:5:{s:6:"serial";i:34;s:8:"minvalue";i:0;s:8:"maxvalue";i:0;s:3:"row";i:9;s:3:"col";s:1:"L";}s:2:"M7";a:5:{s:6:"serial";i:35;s:8:"minvalue";i:0;s:8:"maxvalue";i:0;s:3:"row";i:9;s:3:"col";s:1:"M";}s:2:"N7";a:5:{s:6:"serial";i:36;s:8:"minvalue";i:0;s:8:"maxvalue";i:0;s:3:"row";i:9;s:3:"col";s:1:"N";}s:2:"O7";a:5:{s:6:"serial";i:37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</si>
  <si>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BO</t>
  </si>
  <si>
    <t>a:38:{s:2:"E8";a:5:{s:6:"serial";i:38;s:8:"minvalue";i:0;s:8:"maxvalue";i:0;s:3:"row";i:10;s:3:"col";s:1:"E";}s:2:"F8";a:5:{s:6:"serial";i:39;s:8:"minvalue";i:0;s:8:"maxvalue";i:0;s:3:"row";i:10;s:3:"col";s:1:"F";}s:2:"G8";a:5:{s:6:"serial";i:40;s:8:"minvalue";i:0;s:8:"maxvalue";i:0;s:3:"row";i:10;s:3:"col";s:1:"G";}s:2:"H8";a:5:{s:6:"serial";i:41;s:8:"minvalue";i:0;s:8:"maxvalue";i:0;s:3:"row";i:10;s:3:"col";s:1:"H";}s:2:"I8";a:5:{s:6:"serial";i:42;s:8:"minvalue";i:0;s:8:"maxvalue";i:0;s:3:"row";i:10;s:3:"col";s:1:"I";}s:2:"J8";a:5:{s:6:"serial";i:43;s:8:"minvalue";i:0;s:8:"maxvalue";i:0;s:3:"row";i:10;s:3:"col";s:1:"J";}s:2:"K8";a:5:{s:6:"serial";i:44;s:8:"minvalue";i:0;s:8:"maxvalue";i:0;s:3:"row";i:10;s:3:"col";s:1:"K";}s:2:"L8";a:5:{s:6:"serial";i:45;s:8:"minvalue";i:0;s:8:"maxvalue";i:0;s:3:"row";i:10;s:3:"col";s:1:"L";}s:2:"M8";a:5:{s:6:"serial";i:46;s:8:"minvalue";i:0;s:8:"maxvalue";i:0;s:3:"row";i:10;s:3:"col";s:1:"M";}s:2:"N8";a:5:{s:6:"serial";i:47;s:8:"minvalue";i:0;s:8:"maxvalue";i:0;s:3:"row";i:10;s:3:"col";s:1:"N";}s:2:"O8";a:5:{s:6:"serial";i:48;s:8:"minvalue";i:0;s:8:"maxvalue";i:0;s:3:"row";i:10;s:3:"col";s:1:"O";}s:3:"C12";a:3:{s:4:"type";a:1:{i:0;s:2:"BN";}s:3:"row";s:2:"12";s:3:"col";s:1:"D";}s:3:"C13";a:3:{s:4:"type";a:1:{i:0;s:3:"BNC";}s:3:"row";s:2:"13";s:3:"col";s:1:"D";}s:3:"C15";a:3:{s:4:"type";a:9:{i:0;s:2:"BR";i:1;s:2:"BO";i:2;s:2:"FO";i:3;s:3:"FCO";i:4;s:4:"FOCR";i:5;s:2:"BM";i:6;s:2:"FM";i:7;s:3:"FCM";i:8;s:4:"FMCR";}s:3:"row";s:2:"15";s:3:"col";s:1:"D";}s:3:"C16";a:3:{s:4:"type";a:2:{i:0;s:3:"BCS";i:1;s:3:"FCS";}s:3:"row";s:2:"16";s:3:"col";s:1:"D";}s:3:"C18";a:3:{s:4:"type";a:1:{i:0;s:4:"BI_S";}s:3:"row";s:2:"18";s:3:"col";s:1:"D";}s:3:"C19";a:3:{s:4:"type";a:1:{i:0;s:5:"BI_PT";}s:3:"row";s:2:"19";s:3:"col";s:1:"D";}s:3:"C20";a:3:{s:4:"type";a:1:{i:0;s:5:"BI_SP";}s:3:"row";s:2:"20";s:3:"col";s:1:"D";}s:3:"C21";a:3:{s:4:"type";a:1:{i:0;s:5:"BI_IG";}s:3:"row";s:2:"21";s:3:"col";s:1:"D";}s:3:"C23";a:3:{s:4:"type";a:1:{i:0;s:4:"BASM";}s:3:"row";s:2:"23";s:3:"col";s:1:"D";}s:3:"C25";a:3:{s:4:"type";a:1:{i:0;s:6:"BE_RTS";}s:3:"row";s:2:"25";s:3:"col";s:1:"D";}s:3:"C26";a:3:{s:4:"type";a:1:{i:0;s:4:"BE_R";}s:3:"row";s:2:"26";s:3:"col";s:1:"D";}s:3:"C27";a:3:{s:4:"type";a:1:{i:0;s:5:"AGEPI";}s:3:"row";s:2:"27";s:3:"col";s:1:"D";}s:3:"C28";a:3:{s:4:"type";a:1:{i:0;s:5:"CNIRN";}s:3:"row";s:2:"28";s:3:"col";s:1:"D";}s:3:"C29";a:3:{s:4:"type";a:1:{i:0;s:4:"BPRM";}s:3:"row";s:2:"29";s:3:"col";s:1:"D";}s:3:"C31";a:3:{s:4:"type";a:1:{i:0;s:6:"BM_USM";}s:3:"row";s:2:"31";s:3:"col";s:1:"D";}s:3:"C32";a:3:{s:4:"type";a:1:{i:0;s:4:"BM_S";}s:3:"row";s:2:"32";s:3:"col";s:1:"D";}s:3:"C33";a:3:{s:4:"type";a:1:{i:0;s:4:"BM_R";}s:3:"row";s:2:"33";s:3:"col";s:1:"D";}s:3:"C36";a:3:{s:4:"type";a:1:{i:0;s:5:"BA_RS";}s:3:"row";s:2:"36";s:3:"col";s:1:"D";}s:3:"C37";a:3:{s:4:"type";a:1:{i:0;s:5:"BA_PT";}s:3:"row";s:2:"37";s:3:"col";s:1:"D";}s:3:"C38";a:3:{s:4:"type";a:1:{i:0;s:4:"BA_R";}s:3:"row";s:2:"38";s:3:"col";s:1:"D";}s:3:"C41";a:3:{s:4:"type";a:1:{i:0;s:5:"BE_RM";}s:3:"row";s:2:"41";s:3:"col";s:1:"D";}s:3:"C42";a:3:{s:4:"type";a:1:{i:0;s:5:"BE_PT";}s:3:"row";s:2:"42";s:3:"col";s:1:"D";}s:3:"C44";a:3:{s:4:"type";a:1:{i:0;s:5:"BT_RM";}s:3:"row";s:2:"44";s:3:"col";s:1:"D";}s:3:"C45";a:3:{s:4:"type";a:1:{i:0;s:5:"BT_PT";}s:3:"row";s:2:"45";s:3:"col";s:1:"D";}s:3:"C46";a:3:{s:4:"type";a:1:{i:0;s:5:"PT_SP";}s:3:"row";s:2:"46";s:3:"col";s:1:"D";}s:3:"C48";a:3:{s:4:"type";a:1:{i:0;s:6:"BAM_RM";}s:3:"row";s:2:"48";s:3:"col";s:1:"D";}s:3:"C49";a:3:{s:4:"type";a:1:{i:0;s:6:"BAM_PT";}s:3:"row";s:2:"49";s:3:"col";s:1:"D";}}</t>
  </si>
  <si>
    <t>BCS</t>
  </si>
  <si>
    <t>a:35:{s:3:"E10";a:5:{s:6:"serial";i:49;s:8:"minvalue";i:0;s:8:"maxvalue";i:0;s:3:"row";i:12;s:3:"col";s:1:"E";}s:3:"F10";a:5:{s:6:"serial";i:50;s:8:"minvalue";i:0;s:8:"maxvalue";i:0;s:3:"row";i:12;s:3:"col";s:1:"F";}s:3:"G10";a:5:{s:6:"serial";i:51;s:8:"minvalue";i:0;s:8:"maxvalue";i:0;s:3:"row";i:12;s:3:"col";s:1:"G";}s:3:"H10";a:5:{s:6:"serial";i:52;s:8:"minvalue";i:0;s:8:"maxvalue";i:0;s:3:"row";i:12;s:3:"col";s:1:"H";}s:3:"I10";a:5:{s:6:"serial";i:53;s:8:"minvalue";i:0;s:8:"maxvalue";i:0;s:3:"row";i:12;s:3:"col";s:1:"I";}s:3:"J10";a:5:{s:6:"serial";i:54;s:8:"minvalue";i:0;s:8:"maxvalue";i:0;s:3:"row";i:12;s:3:"col";s:1:"J";}s:3:"K10";a:5:{s:6:"serial";i:55;s:8:"minvalue";i:0;s:8:"maxvalue";i:0;s:3:"row";i:12;s:3:"col";s:1:"K";}s:3:"L10";a:5:{s:6:"serial";i:56;s:8:"minvalue";i:0;s:8:"maxvalue";i:0;s:3:"row";i:12;s:3:"col";s:1:"L";}s:3:"C14";a:3:{s:4:"type";a:1:{i:0;s:2:"BN";}s:3:"row";s:2:"14";s:3:"col";s:1:"D";}s:3:"C15";a:3:{s:4:"type";a:1:{i:0;s:3:"BNC";}s:3:"row";s:2:"15";s:3:"col";s:1:"D";}s:3:"C17";a:3:{s:4:"type";a:9:{i:0;s:2:"BR";i:1;s:2:"BO";i:2;s:2:"FO";i:3;s:3:"FCO";i:4;s:4:"FOCR";i:5;s:2:"BM";i:6;s:2:"FM";i:7;s:3:"FCM";i:8;s:4:"FMCR";}s:3:"row";s:2:"17";s:3:"col";s:1:"D";}s:3:"C18";a:3:{s:4:"type";a:2:{i:0;s:3:"BCS";i:1;s:3:"FCS";}s:3:"row";s:2:"18";s:3:"col";s:1:"D";}s:3:"C20";a:3:{s:4:"type";a:1:{i:0;s:4:"BI_S";}s:3:"row";s:2:"20";s:3:"col";s:1:"D";}s:3:"C21";a:3:{s:4:"type";a:1:{i:0;s:5:"BI_PT";}s:3:"row";s:2:"21";s:3:"col";s:1:"D";}s:3:"C22";a:3:{s:4:"type";a:1:{i:0;s:5:"BI_SP";}s:3:"row";s:2:"22";s:3:"col";s:1:"D";}s:3:"C23";a:3:{s:4:"type";a:1:{i:0;s:5:"BI_IG";}s:3:"row";s:2:"23";s:3:"col";s:1:"D";}s:3:"C25";a:3:{s:4:"type";a:1:{i:0;s:4:"BASM";}s:3:"row";s:2:"25";s:3:"col";s:1:"D";}s:3:"C27";a:3:{s:4:"type";a:1:{i:0;s:6:"BE_RTS";}s:3:"row";s:2:"27";s:3:"col";s:1:"D";}s:3:"C28";a:3:{s:4:"type";a:1:{i:0;s:4:"BE_R";}s:3:"row";s:2:"28";s:3:"col";s:1:"D";}s:3:"C29";a:3:{s:4:"type";a:1:{i:0;s:5:"AGEPI";}s:3:"row";s:2:"29";s:3:"col";s:1:"D";}s:3:"C30";a:3:{s:4:"type";a:1:{i:0;s:5:"CNIRN";}s:3:"row";s:2:"30";s:3:"col";s:1:"D";}s:3:"C31";a:3:{s:4:"type";a:1:{i:0;s:4:"BPRM";}s:3:"row";s:2:"31";s:3:"col";s:1:"D";}s:3:"C33";a:3:{s:4:"type";a:1:{i:0;s:6:"BM_USM";}s:3:"row";s:2:"33";s:3:"col";s:1:"D";}s:3:"C34";a:3:{s:4:"type";a:1:{i:0;s:4:"BM_S";}s:3:"row";s:2:"34";s:3:"col";s:1:"D";}s:3:"C35";a:3:{s:4:"type";a:1:{i:0;s:4:"BM_R";}s:3:"row";s:2:"35";s:3:"col";s:1:"D";}s:3:"C38";a:3:{s:4:"type";a:1:{i:0;s:5:"BA_RS";}s:3:"row";s:2:"38";s:3:"col";s:1:"D";}s:3:"C39";a:3:{s:4:"type";a:1:{i:0;s:5:"BA_PT";}s:3:"row";s:2:"39";s:3:"col";s:1:"D";}s:3:"C40";a:3:{s:4:"type";a:1:{i:0;s:4:"BA_R";}s:3:"row";s:2:"40";s:3:"col";s:1:"D";}s:3:"C43";a:3:{s:4:"type";a:1:{i:0;s:5:"BE_RM";}s:3:"row";s:2:"43";s:3:"col";s:1:"D";}s:3:"C44";a:3:{s:4:"type";a:1:{i:0;s:5:"BE_PT";}s:3:"row";s:2:"44";s:3:"col";s:1:"D";}s:3:"C46";a:3:{s:4:"type";a:1:{i:0;s:5:"BT_RM";}s:3:"row";s:2:"46";s:3:"col";s:1:"D";}s:3:"C47";a:3:{s:4:"type";a:1:{i:0;s:5:"BT_PT";}s:3:"row";s:2:"47";s:3:"col";s:1:"D";}s:3:"C48";a:3:{s:4:"type";a:1:{i:0;s:5:"PT_SP";}s:3:"row";s:2:"48";s:3:"col";s:1:"D";}s:3:"C50";a:3:{s:4:"type";a:1:{i:0;s:6:"BAM_RM";}s:3:"row";s:2:"50";s:3:"col";s:1:"D";}s:3:"C51";a:3:{s:4:"type";a:1:{i:0;s:6:"BAM_PT";}s:3:"row";s:2:"51";s:3:"col";s:1:"D";}}</t>
  </si>
  <si>
    <t>a:38:{s:2:"E7";a:5:{s:6:"serial";i:57;s:8:"minvalue";i:0;s:8:"maxvalue";i:0;s:3:"row";i:9;s:3:"col";s:1:"E";}s:2:"F7";a:5:{s:6:"serial";i:58;s:8:"minvalue";i:0;s:8:"maxvalue";i:0;s:3:"row";i:9;s:3:"col";s:1:"F";}s:2:"G7";a:5:{s:6:"serial";i:59;s:8:"minvalue";i:0;s:8:"maxvalue";i:0;s:3:"row";i:9;s:3:"col";s:1:"G";}s:2:"H7";a:5:{s:6:"serial";i:60;s:8:"minvalue";i:0;s:8:"maxvalue";i:0;s:3:"row";i:9;s:3:"col";s:1:"H";}s:2:"I7";a:5:{s:6:"serial";i:61;s:8:"minvalue";i:0;s:8:"maxvalue";i:0;s:3:"row";i:9;s:3:"col";s:1:"I";}s:2:"J7";a:5:{s:6:"serial";i:62;s:8:"minvalue";i:0;s:8:"maxvalue";i:0;s:3:"row";i:9;s:3:"col";s:1:"J";}s:2:"K7";a:5:{s:6:"serial";i:63;s:8:"minvalue";i:0;s:8:"maxvalue";i:0;s:3:"row";i:9;s:3:"col";s:1:"K";}s:2:"L7";a:5:{s:6:"serial";i:64;s:8:"minvalue";i:0;s:8:"maxvalue";i:0;s:3:"row";i:9;s:3:"col";s:1:"L";}s:2:"M7";a:5:{s:6:"serial";i:65;s:8:"minvalue";i:0;s:8:"maxvalue";i:0;s:3:"row";i:9;s:3:"col";s:1:"M";}s:2:"N7";a:5:{s:6:"serial";i:66;s:8:"minvalue";i:0;s:8:"maxvalue";i:0;s:3:"row";i:9;s:3:"col";s:1:"N";}s:2:"O7";a:5:{s:6:"serial";i:67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</si>
  <si>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a:34:{s:2:"E7";a:5:{s:6:"serial";i:68;s:8:"minvalue";i:0;s:8:"maxvalue";i:0;s:3:"row";i:9;s:3:"col";s:1:"E";}s:2:"F7";a:5:{s:6:"serial";i:69;s:8:"minvalue";i:0;s:8:"maxvalue";i:0;s:3:"row";i:9;s:3:"col";s:1:"F";}s:2:"G7";a:5:{s:6:"serial";i:70;s:8:"minvalue";i:0;s:8:"maxvalue";i:0;s:3:"row";i:9;s:3:"col";s:1:"G";}s:2:"H7";a:5:{s:6:"serial";i:71;s:8:"minvalue";i:0;s:8:"maxvalue";i:0;s:3:"row";i:9;s:3:"col";s:1:"H";}s:2:"I7";a:5:{s:6:"serial";i:72;s:8:"minvalue";i:0;s:8:"maxvalue";i:0;s:3:"row";i:9;s:3:"col";s:1:"I";}s:2:"J7";a:5:{s:6:"serial";i:73;s:8:"minvalue";i:0;s:8:"maxvalue";i:0;s:3:"row";i:9;s:3:"col";s:1:"J";}s:2:"K7";a:5:{s:6:"serial";i:74;s:8:"minvalue";i:0;s:8:"maxvalue";i:0;s:3:"row";i:9;s:3:"col";s:1:"K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</si>
  <si>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Municipală</t>
  </si>
  <si>
    <t>FM</t>
  </si>
  <si>
    <t>a:39:{s:2:"E8";a:5:{s:6:"serial";i:75;s:8:"minvalue";i:1;s:8:"maxvalue";i:0;s:3:"row";i:10;s:3:"col";s:1:"E";}s:2:"F8";a:5:{s:6:"serial";i:76;s:8:"minvalue";i:1;s:8:"maxvalue";i:0;s:3:"row";i:10;s:3:"col";s:1:"F";}s:2:"G8";a:5:{s:6:"serial";i:77;s:8:"minvalue";i:0;s:8:"maxvalue";i:0;s:3:"row";i:10;s:3:"col";s:1:"G";}s:2:"H8";a:5:{s:6:"serial";i:78;s:8:"minvalue";i:0;s:8:"maxvalue";i:0;s:3:"row";i:10;s:3:"col";s:1:"H";}s:2:"I8";a:5:{s:6:"serial";i:79;s:8:"minvalue";i:0;s:8:"maxvalue";i:0;s:3:"row";i:10;s:3:"col";s:1:"I";}s:2:"J8";a:5:{s:6:"serial";i:80;s:8:"minvalue";i:0;s:8:"maxvalue";i:0;s:3:"row";i:10;s:3:"col";s:1:"J";}s:2:"K8";a:5:{s:6:"serial";i:81;s:8:"minvalue";i:0;s:8:"maxvalue";i:0;s:3:"row";i:10;s:3:"col";s:1:"K";}s:2:"L8";a:5:{s:6:"serial";i:82;s:8:"minvalue";i:0;s:8:"maxvalue";i:0;s:3:"row";i:10;s:3:"col";s:1:"L";}s:2:"M8";a:5:{s:6:"serial";i:83;s:8:"minvalue";i:0;s:8:"maxvalue";i:0;s:3:"row";i:10;s:3:"col";s:1:"M";}s:2:"N8";a:5:{s:6:"serial";i:84;s:8:"minvalue";i:0;s:8:"maxvalue";i:0;s:3:"row";i:10;s:3:"col";s:1:"N";}s:2:"O8";a:5:{s:6:"serial";i:85;s:8:"minvalue";i:0;s:8:"maxvalue";i:0;s:3:"row";i:10;s:3:"col";s:1:"O";}s:2:"P8";a:5:{s:6:"serial";i:86;s:8:"minvalue";i:0;s:8:"maxvalue";i:0;s:3:"row";i:10;s:3:"col";s:1:"P";}s:3:"C12";a:3:{s:4:"type";a:1:{i:0;s:2:"BN";}s:3:"row";s:2:"12";s:3:"col";s:1:"D";}s:3:"C13";a:3:{s:4:"type";a:1:{i:0;s:3:"BNC";}s:3:"row";s:2:"13";s:3:"col";s:1:"D";}s:3:"C15";a:3:{s:4:"type";a:9:{i:0;s:2:"BR";i:1;s:2:"BO";i:2;s:2:"FO";i:3;s:3:"FCO";i:4;s:4:"FOCR";i:5;s:2:"BM";i:6;s:2:"FM";i:7;s:3:"FCM";i:8;s:4:"FMCR";}s:3:"row";s:2:"15";s:3:"col";s:1:"D";}s:3:"C16";a:3:{s:4:"type";a:2:{i:0;s:3:"BCS";i:1;s:3:"FCS";}s:3:"row";s:2:"16";s:3:"col";s:1:"D";}s:3:"C18";a:3:{s:4:"type";a:1:{i:0;s:4:"BI_S";}s:3:"row";s:2:"18";s:3:"col";s:1:"D";}s:3:"C19";a:3:{s:4:"type";a:1:{i:0;s:5:"BI_PT";}s:3:"row";s:2:"19";s:3:"col";s:1:"D";}s:3:"C20";a:3:{s:4:"type";a:1:{i:0;s:5:"BI_SP";}s:3:"row";s:2:"20";s:3:"col";s:1:"D";}s:3:"C21";a:3:{s:4:"type";a:1:{i:0;s:5:"BI_IG";}s:3:"row";s:2:"21";s:3:"col";s:1:"D";}s:3:"C23";a:3:{s:4:"type";a:1:{i:0;s:4:"BASM";}s:3:"row";s:2:"23";s:3:"col";s:1:"D";}s:3:"C25";a:3:{s:4:"type";a:1:{i:0;s:6:"BE_RTS";}s:3:"row";s:2:"25";s:3:"col";s:1:"D";}s:3:"C26";a:3:{s:4:"type";a:1:{i:0;s:4:"BE_R";}s:3:"row";s:2:"26";s:3:"col";s:1:"D";}s:3:"C27";a:3:{s:4:"type";a:1:{i:0;s:5:"AGEPI";}s:3:"row";s:2:"27";s:3:"col";s:1:"D";}s:3:"C28";a:3:{s:4:"type";a:1:{i:0;s:5:"CNIRN";}s:3:"row";s:2:"28";s:3:"col";s:1:"D";}s:3:"C29";a:3:{s:4:"type";a:1:{i:0;s:4:"BPRM";}s:3:"row";s:2:"29";s:3:"col";s:1:"D";}s:3:"C31";a:3:{s:4:"type";a:1:{i:0;s:6:"BM_USM";}s:3:"row";s:2:"31";s:3:"col";s:1:"D";}s:3:"C32";a:3:{s:4:"type";a:1:{i:0;s:4:"BM_S";}s:3:"row";s:2:"32";s:3:"col";s:1:"D";}s:3:"C33";a:3:{s:4:"type";a:1:{i:0;s:4:"BM_R";}s:3:"row";s:2:"33";s:3:"col";s:1:"D";}s:3:"C36";a:3:{s:4:"type";a:1:{i:0;s:5:"BA_RS";}s:3:"row";s:2:"36";s:3:"col";s:1:"D";}s:3:"C37";a:3:{s:4:"type";a:1:{i:0;s:5:"BA_PT";}s:3:"row";s:2:"37";s:3:"col";s:1:"D";}s:3:"C38";a:3:{s:4:"type";a:1:{i:0;s:4:"BA_R";}s:3:"row";s:2:"38";s:3:"col";s:1:"D";}s:3:"C41";a:3:{s:4:"type";a:1:{i:0;s:5:"BE_RM";}s:3:"row";s:2:"41";s:3:"col";s:1:"D";}s:3:"C42";a:3:{s:4:"type";a:1:{i:0;s:5:"BE_PT";}s:3:"row";s:2:"42";s:3:"col";s:1:"D";}s:3:"C44";a:3:{s:4:"type";a:1:{i:0;s:5:"BT_RM";}s:3:"row";s:2:"44";s:3:"col";s:1:"D";}s:3:"C45";a:3:{s:4:"type";a:1:{i:0;s:5:"BT_PT";}s:3:"row";s:2:"45";s:3:"col";s:1:"D";}s:3:"C46";a:3:{s:4:"type";a:1:{i:0;s:5:"PT_SP";}s:3:"row";s:2:"46";s:3:"col";s:1:"D";}s:3:"C48";a:3:{s:4:"type";a:1:{i:0;s:6:"BAM_RM";}s:3:"row";s:2:"48";s:3:"col";s:1:"D";}s:3:"C49";a:3:{s:4:"type";a:1:{i:0;s:6:"BAM_PT";}s:3:"row";s:2:"49";s:3:"col";s:1:"D";}}</t>
  </si>
  <si>
    <t>Filială Orășenească</t>
  </si>
  <si>
    <t>FO</t>
  </si>
  <si>
    <t>a:40:{s:2:"E5";a:5:{s:6:"serial";i:87;s:8:"minvalue";i:1;s:8:"maxvalue";i:0;s:3:"row";i:7;s:3:"col";s:1:"E";}s:2:"F5";a:5:{s:6:"serial";i:88;s:8:"minvalue";i:1;s:8:"maxvalue";i:0;s:3:"row";i:7;s:3:"col";s:1:"F";}s:2:"G5";a:5:{s:6:"serial";i:89;s:8:"minvalue";i:0;s:8:"maxvalue";i:0;s:3:"row";i:7;s:3:"col";s:1:"G";}s:2:"H5";a:5:{s:6:"serial";i:90;s:8:"minvalue";i:1;s:8:"maxvalue";i:0;s:3:"row";i:7;s:3:"col";s:1:"H";}s:2:"I5";a:5:{s:6:"serial";i:91;s:8:"minvalue";i:0;s:8:"maxvalue";i:0;s:3:"row";i:7;s:3:"col";s:1:"I";}s:2:"J5";a:5:{s:6:"serial";i:92;s:8:"minvalue";i:0;s:8:"maxvalue";i:0;s:3:"row";i:7;s:3:"col";s:1:"J";}s:2:"K5";a:5:{s:6:"serial";i:93;s:8:"minvalue";i:0;s:8:"maxvalue";i:0;s:3:"row";i:7;s:3:"col";s:1:"K";}s:2:"L5";a:5:{s:6:"serial";i:94;s:8:"minvalue";i:0;s:8:"maxvalue";i:0;s:3:"row";i:7;s:3:"col";s:1:"L";}s:2:"M5";a:5:{s:6:"serial";i:95;s:8:"minvalue";i:0;s:8:"maxvalue";i:0;s:3:"row";i:7;s:3:"col";s:1:"M";}s:2:"N5";a:5:{s:6:"serial";i:96;s:8:"minvalue";i:0;s:8:"maxvalue";i:0;s:3:"row";i:7;s:3:"col";s:1:"N";}s:2:"O5";a:5:{s:6:"serial";i:97;s:8:"minvalue";i:0;s:8:"maxvalue";i:0;s:3:"row";i:7;s:3:"col";s:1:"O";}s:2:"P5";a:5:{s:6:"serial";i:98;s:8:"minvalue";i:0;s:8:"maxvalue";i:0;s:3:"row";i:7;s:3:"col";s:1:"P";}s:2:"Q5";a:5:{s:6:"serial";i:99;s:8:"minvalue";i:0;s:8:"maxvalue";i:0;s:3:"row";i:7;s:3:"col";s:1:"Q";}s:2:"C9";a:3:{s:4:"type";a:1:{i:0;s:2:"BN";}s:3:"row";s:1:"9";s:3:"col";s:1:"D";}s:3:"C10";a:3:{s:4:"type";a:1:{i:0;s:3:"BNC";}s:3:"row";s:2:"10";s:3:"col";s:1:"D";}s:3:"C12";a:3:{s:4:"type";a:9:{i:0;s:2:"BR";i:1;s:2:"BO";i:2;s:2:"FO";i:3;s:3:"FCO";i:4;s:4:"FOCR";i:5;s:2:"BM";i:6;s:2:"FM";i:7;s:3:"FCM";i:8;s:4:"FMCR";}s:3:"row";s:2:"12";s:3:"col";s:1:"D";}s:3:"C13";a:3:{s:4:"type";a:2:{i:0;s:3:"BCS";i:1;s:3:"FCS";}s:3:"row";s:2:"13";s:3:"col";s:1:"D";}s:3:"C15";a:3:{s:4:"type";a:1:{i:0;s:4:"BI_S";}s:3:"row";s:2:"15";s:3:"col";s:1:"D";}s:3:"C16";a:3:{s:4:"type";a:1:{i:0;s:5:"BI_PT";}s:3:"row";s:2:"16";s:3:"col";s:1:"D";}s:3:"C17";a:3:{s:4:"type";a:1:{i:0;s:5:"BI_SP";}s:3:"row";s:2:"17";s:3:"col";s:1:"D";}s:3:"C18";a:3:{s:4:"type";a:1:{i:0;s:5:"BI_IG";}s:3:"row";s:2:"18";s:3:"col";s:1:"D";}s:3:"C20";a:3:{s:4:"type";a:1:{i:0;s:4:"BASM";}s:3:"row";s:2:"20";s:3:"col";s:1:"D";}s:3:"C22";a:3:{s:4:"type";a:1:{i:0;s:6:"BE_RTS";}s:3:"row";s:2:"22";s:3:"col";s:1:"D";}s:3:"C23";a:3:{s:4:"type";a:1:{i:0;s:4:"BE_R";}s:3:"row";s:2:"23";s:3:"col";s:1:"D";}s:3:"C24";a:3:{s:4:"type";a:1:{i:0;s:5:"AGEPI";}s:3:"row";s:2:"24";s:3:"col";s:1:"D";}s:3:"C25";a:3:{s:4:"type";a:1:{i:0;s:5:"CNIRN";}s:3:"row";s:2:"25";s:3:"col";s:1:"D";}s:3:"C26";a:3:{s:4:"type";a:1:{i:0;s:4:"BPRM";}s:3:"row";s:2:"26";s:3:"col";s:1:"D";}s:3:"C28";a:3:{s:4:"type";a:1:{i:0;s:6:"BM_USM";}s:3:"row";s:2:"28";s:3:"col";s:1:"D";}s:3:"C29";a:3:{s:4:"type";a:1:{i:0;s:4:"BM_S";}s:3:"row";s:2:"29";s:3:"col";s:1:"D";}s:3:"C30";a:3:{s:4:"type";a:1:{i:0;s:4:"BM_R";}s:3:"row";s:2:"30";s:3:"col";s:1:"D";}s:3:"C33";a:3:{s:4:"type";a:1:{i:0;s:5:"BA_RS";}s:3:"row";s:2:"33";s:3:"col";s:1:"D";}s:3:"C34";a:3:{s:4:"type";a:1:{i:0;s:5:"BA_PT";}s:3:"row";s:2:"34";s:3:"col";s:1:"D";}s:3:"C35";a:3:{s:4:"type";a:1:{i:0;s:4:"BA_R";}s:3:"row";s:2:"35";s:3:"col";s:1:"D";}s:3:"C38";a:3:{s:4:"type";a:1:{i:0;s:5:"BE_RM";}s:3:"row";s:2:"38";s:3:"col";s:1:"D";}s:3:"C39";a:3:{s:4:"type";a:1:{i:0;s:5:"BE_PT";}s:3:"row";s:2:"39";s:3:"col";s:1:"D";}s:3:"C41";a:3:{s:4:"type";a:1:{i:0;s:5:"BT_RM";}s:3:"row";s:2:"41";s:3:"col";s:1:"D";}s:3:"C42";a:3:{s:4:"type";a:1:{i:0;s:5:"BT_PT";}s:3:"row";s:2:"42";s:3:"col";s:1:"D";}s:3:"C43";a:3:{s:4:"type";a:1:{i:0;s:5:"PT_SP";}s:3:"row";s:2:"43";s:3:"col";s:1:"D";}s:3:"C45";a:3:{s:4:"type";a:1:{i:0;s:6:"BAM_RM";}s:3:"row";s:2:"45";s:3:"col";s:1:"D";}s:3:"C46";a:3:{s:4:"type";a:1:{i:0;s:6:"BAM_PT";}s:3:"row";s:2:"46";s:3:"col";s:1:"D";}}</t>
  </si>
  <si>
    <t>Filială Sătească p-u copii</t>
  </si>
  <si>
    <t>FCS</t>
  </si>
  <si>
    <t>a:35:{s:2:"E6";a:5:{s:6:"serial";i:100;s:8:"minvalue";i:0;s:8:"maxvalue";i:0;s:3:"row";i:8;s:3:"col";s:1:"E";}s:2:"F6";a:5:{s:6:"serial";i:101;s:8:"minvalue";i:0;s:8:"maxvalue";i:0;s:3:"row";i:8;s:3:"col";s:1:"F";}s:2:"G6";a:5:{s:6:"serial";i:102;s:8:"minvalue";i:0;s:8:"maxvalue";i:0;s:3:"row";i:8;s:3:"col";s:1:"G";}s:2:"H6";a:5:{s:6:"serial";i:103;s:8:"minvalue";i:0;s:8:"maxvalue";i:0;s:3:"row";i:8;s:3:"col";s:1:"H";}s:2:"I6";a:5:{s:6:"serial";i:104;s:8:"minvalue";i:0;s:8:"maxvalue";i:0;s:3:"row";i:8;s:3:"col";s:1:"I";}s:2:"J6";a:5:{s:6:"serial";i:105;s:8:"minvalue";i:0;s:8:"maxvalue";i:0;s:3:"row";i:8;s:3:"col";s:1:"J";}s:2:"K6";a:5:{s:6:"serial";i:106;s:8:"minvalue";i:0;s:8:"maxvalue";i:0;s:3:"row";i:8;s:3:"col";s:1:"K";}s:2:"L6";a:5:{s:6:"serial";i:107;s:8:"minvalue";i:0;s:8:"maxvalue";i:0;s:3:"row";i:8;s:3:"col";s:1:"L";}s:3:"C10";a:3:{s:4:"type";a:1:{i:0;s:2:"BN";}s:3:"row";s:2:"10";s:3:"col";s:1:"D";}s:3:"C11";a:3:{s:4:"type";a:1:{i:0;s:3:"BNC";}s:3:"row";s:2:"11";s:3:"col";s:1:"D";}s:3:"C13";a:3:{s:4:"type";a:9:{i:0;s:2:"BR";i:1;s:2:"BO";i:2;s:2:"FO";i:3;s:3:"FCO";i:4;s:4:"FOCR";i:5;s:2:"BM";i:6;s:2:"FM";i:7;s:3:"FCM";i:8;s:4:"FMCR";}s:3:"row";s:2:"13";s:3:"col";s:1:"D";}s:3:"C14";a:3:{s:4:"type";a:2:{i:0;s:3:"BCS";i:1;s:3:"FCS";}s:3:"row";s:2:"14";s:3:"col";s:1:"D";}s:3:"C16";a:3:{s:4:"type";a:1:{i:0;s:4:"BI_S";}s:3:"row";s:2:"16";s:3:"col";s:1:"D";}s:3:"C17";a:3:{s:4:"type";a:1:{i:0;s:5:"BI_PT";}s:3:"row";s:2:"17";s:3:"col";s:1:"D";}s:3:"C18";a:3:{s:4:"type";a:1:{i:0;s:5:"BI_SP";}s:3:"row";s:2:"18";s:3:"col";s:1:"D";}s:3:"C19";a:3:{s:4:"type";a:1:{i:0;s:5:"BI_IG";}s:3:"row";s:2:"19";s:3:"col";s:1:"D";}s:3:"C21";a:3:{s:4:"type";a:1:{i:0;s:4:"BASM";}s:3:"row";s:2:"21";s:3:"col";s:1:"D";}s:3:"C23";a:3:{s:4:"type";a:1:{i:0;s:6:"BE_RTS";}s:3:"row";s:2:"23";s:3:"col";s:1:"D";}s:3:"C24";a:3:{s:4:"type";a:1:{i:0;s:4:"BE_R";}s:3:"row";s:2:"24";s:3:"col";s:1:"D";}s:3:"C25";a:3:{s:4:"type";a:1:{i:0;s:5:"AGEPI";}s:3:"row";s:2:"25";s:3:"col";s:1:"D";}s:3:"C26";a:3:{s:4:"type";a:1:{i:0;s:5:"CNIRN";}s:3:"row";s:2:"26";s:3:"col";s:1:"D";}s:3:"C27";a:3:{s:4:"type";a:1:{i:0;s:4:"BPRM";}s:3:"row";s:2:"27";s:3:"col";s:1:"D";}s:3:"C29";a:3:{s:4:"type";a:1:{i:0;s:6:"BM_USM";}s:3:"row";s:2:"29";s:3:"col";s:1:"D";}s:3:"C30";a:3:{s:4:"type";a:1:{i:0;s:4:"BM_S";}s:3:"row";s:2:"30";s:3:"col";s:1:"D";}s:3:"C31";a:3:{s:4:"type";a:1:{i:0;s:4:"BM_R";}s:3:"row";s:2:"31";s:3:"col";s:1:"D";}s:3:"C34";a:3:{s:4:"type";a:1:{i:0;s:5:"BA_RS";}s:3:"row";s:2:"34";s:3:"col";s:1:"D";}s:3:"C35";a:3:{s:4:"type";a:1:{i:0;s:5:"BA_PT";}s:3:"row";s:2:"35";s:3:"col";s:1:"D";}s:3:"C36";a:3:{s:4:"type";a:1:{i:0;s:4:"BA_R";}s:3:"row";s:2:"36";s:3:"col";s:1:"D";}s:3:"C39";a:3:{s:4:"type";a:1:{i:0;s:5:"BE_RM";}s:3:"row";s:2:"39";s:3:"col";s:1:"D";}s:3:"C40";a:3:{s:4:"type";a:1:{i:0;s:5:"BE_PT";}s:3:"row";s:2:"40";s:3:"col";s:1:"D";}s:3:"C42";a:3:{s:4:"type";a:1:{i:0;s:5:"BT_RM";}s:3:"row";s:2:"42";s:3:"col";s:1:"D";}s:3:"C43";a:3:{s:4:"type";a:1:{i:0;s:5:"BT_PT";}s:3:"row";s:2:"43";s:3:"col";s:1:"D";}s:3:"C44";a:3:{s:4:"type";a:1:{i:0;s:5:"PT_SP";}s:3:"row";s:2:"44";s:3:"col";s:1:"D";}s:3:"C46";a:3:{s:4:"type";a:1:{i:0;s:6:"BAM_RM";}s:3:"row";s:2:"46";s:3:"col";s:1:"D";}s:3:"C47";a:3:{s:4:"type";a:1:{i:0;s:6:"BAM_PT";}s:3:"row";s:2:"47";s:3:"col";s:1:"D";}}</t>
  </si>
  <si>
    <t>Filială Municipală p-u copii</t>
  </si>
  <si>
    <t>FCM</t>
  </si>
  <si>
    <t>a:48:{s:2:"E7";a:5:{s:6:"serial";i:108;s:8:"minvalue";i:0;s:8:"maxvalue";i:0;s:3:"row";i:9;s:3:"col";s:1:"E";}s:2:"F7";a:5:{s:6:"serial";i:109;s:8:"minvalue";i:0;s:8:"maxvalue";i:0;s:3:"row";i:9;s:3:"col";s:1:"F";}s:2:"G7";a:5:{s:6:"serial";i:110;s:8:"minvalue";i:0;s:8:"maxvalue";i:0;s:3:"row";i:9;s:3:"col";s:1:"G";}s:2:"H7";a:5:{s:6:"serial";i:111;s:8:"minvalue";i:0;s:8:"maxvalue";i:0;s:3:"row";i:9;s:3:"col";s:1:"H";}s:2:"I7";a:5:{s:6:"serial";i:112;s:8:"minvalue";i:0;s:8:"maxvalue";i:0;s:3:"row";i:9;s:3:"col";s:1:"I";}s:2:"J7";a:5:{s:6:"serial";i:113;s:8:"minvalue";i:0;s:8:"maxvalue";i:0;s:3:"row";i:9;s:3:"col";s:1:"J";}s:2:"K7";a:5:{s:6:"serial";i:114;s:8:"minvalue";i:0;s:8:"maxvalue";i:0;s:3:"row";i:9;s:3:"col";s:1:"K";}s:2:"L7";a:5:{s:6:"serial";i:115;s:8:"minvalue";i:0;s:8:"maxvalue";i:0;s:3:"row";i:9;s:3:"col";s:1:"L";}s:2:"M7";a:5:{s:6:"serial";i:116;s:8:"minvalue";i:0;s:8:"maxvalue";i:0;s:3:"row";i:9;s:3:"col";s:1:"M";}s:2:"N7";a:5:{s:6:"serial";i:117;s:8:"minvalue";i:0;s:8:"maxvalue";i:0;s:3:"row";i:9;s:3:"col";s:1:"N";}s:2:"O7";a:5:{s:6:"serial";i:118;s:8:"minvalue";i:0;s:8:"maxvalue";i:0;s:3:"row";i:9;s:3:"col";s:1:"O";}s:2:"P7";a:5:{s:6:"serial";i:119;s:8:"minvalue";i:0;s:8:"maxvalue";i:0;s:3:"row";i:9;s:3:"col";s:1:"P";}s:2:"Q7";a:5:{s:6:"serial";i:120;s:8:"minvalue";i:0;s:8:"maxvalue";i:0;s:3:"row";i:9;s:3:"col";s:1:"Q";}s:2:"R7";a:5:{s:6:"serial";i:121;s:8:"minvalue";i:0;s:8:"maxvalue";i:0;s:3:"row";i:9;s:3:"col";s:1:"R";}s:2:"S7";a:5:{s:6:"serial";i:122;s:8:"minvalue";i:0;s:8:"maxvalue";i:0;s:3:"row";i:9;s:3:"col";s:1:"S";}s:2:"T7";a:5:{s:6:"serial";i:123;s:8:"minvalue";i:0;s:8:"maxvalue";i:0;s:3:"row";i:9;s:3:"col";s:1:"T";}s:2:"U7";a:5:{s:6:"serial";i:124;s:8:"minvalue";i:0;s:8:"maxvalue";i:0;s:3:"row";i:9;s:3:"col";s:1:"U";}s:2:"V7";a:5:{s:6:"serial";i:125;s:8:"minvalue";i:0;s:8:"maxvalue";i:0;s:3:"row";i:9;s:3:"col";s:1:"V";}s:2:"W7";a:5:{s:6:"serial";i:126;s:8:"minvalue";i:0;s:8:"maxvalue";i:0;s:3:"row";i:9;s:3:"col";s:1:"W";}s:2:"X7";a:5:{s:6:"serial";i:127;s:8:"minvalue";i:0;s:8:"maxvalue";i:0;s:3:"row";i:9;s:3:"col";s:1:"X";}s:2:"Y7";a:5:{s:6:"serial";i:128;s:8:"minvalue";i:0;s:8:"maxvalue";i:0;s:3:"row";i:9;s:3:"col";s:1:"Y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</si>
  <si>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Orășenească p-u copii</t>
  </si>
  <si>
    <t>FCO</t>
  </si>
  <si>
    <t>a:34:{s:2:"E7";a:5:{s:6:"serial";i:129;s:8:"minvalue";i:0;s:8:"maxvalue";i:0;s:3:"row";i:9;s:3:"col";s:1:"E";}s:2:"F7";a:5:{s:6:"serial";i:130;s:8:"minvalue";i:0;s:8:"maxvalue";i:0;s:3:"row";i:9;s:3:"col";s:1:"F";}s:2:"G7";a:5:{s:6:"serial";i:131;s:8:"minvalue";i:0;s:8:"maxvalue";i:0;s:3:"row";i:9;s:3:"col";s:1:"G";}s:2:"H7";a:5:{s:6:"serial";i:132;s:8:"minvalue";i:0;s:8:"maxvalue";i:0;s:3:"row";i:9;s:3:"col";s:1:"H";}s:2:"I7";a:5:{s:6:"serial";i:133;s:8:"minvalue";i:0;s:8:"maxvalue";i:0;s:3:"row";i:9;s:3:"col";s:1:"I";}s:2:"J7";a:5:{s:6:"serial";i:134;s:8:"minvalue";i:0;s:8:"maxvalue";i:0;s:3:"row";i:9;s:3:"col";s:1:"J";}s:2:"K7";a:5:{s:6:"serial";i:135;s:8:"minvalue";i:0;s:8:"maxvalue";i:0;s:3:"row";i:9;s:3:"col";s:1:"K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</si>
  <si>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Municipală de Carte Română</t>
  </si>
  <si>
    <t>FMCR</t>
  </si>
  <si>
    <t>a:35:{s:2:"E7";a:5:{s:6:"serial";i:136;s:8:"minvalue";i:0;s:8:"maxvalue";i:0;s:3:"row";i:9;s:3:"col";s:1:"E";}s:2:"F7";a:5:{s:6:"serial";i:137;s:8:"minvalue";i:0;s:8:"maxvalue";i:0;s:3:"row";i:9;s:3:"col";s:1:"F";}s:2:"G7";a:5:{s:6:"serial";i:138;s:8:"minvalue";i:0;s:8:"maxvalue";i:0;s:3:"row";i:9;s:3:"col";s:1:"G";}s:2:"H7";a:5:{s:6:"serial";i:139;s:8:"minvalue";i:0;s:8:"maxvalue";i:0;s:3:"row";i:9;s:3:"col";s:1:"H";}s:2:"I7";a:5:{s:6:"serial";i:140;s:8:"minvalue";i:0;s:8:"maxvalue";i:0;s:3:"row";i:9;s:3:"col";s:1:"I";}s:2:"J7";a:5:{s:6:"serial";i:141;s:8:"minvalue";i:0;s:8:"maxvalue";i:0;s:3:"row";i:9;s:3:"col";s:1:"J";}s:2:"K7";a:5:{s:6:"serial";i:142;s:8:"minvalue";i:0;s:8:"maxvalue";i:0;s:3:"row";i:9;s:3:"col";s:1:"K";}s:2:"L7";a:5:{s:6:"serial";i:143;s:8:"minvalue";i:0;s:8:"maxvalue";i:0;s:3:"row";i:9;s:3:"col";s:1:"L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</si>
  <si>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Orășenească de Carte Română</t>
  </si>
  <si>
    <t>FOCR</t>
  </si>
  <si>
    <t>Biblioteca Copii</t>
  </si>
  <si>
    <t>BC</t>
  </si>
  <si>
    <t>Biblioteci din instituţiile de învăţământ profesional tehnic secundar - şcoli profesionale</t>
  </si>
  <si>
    <t>BT_SP</t>
  </si>
  <si>
    <t xml:space="preserve">Prezintă: Biblioteca Națională a Republicii Moldova </t>
  </si>
  <si>
    <t xml:space="preserve">Destinatar: Ministerul Educației, Culturii și Cercetării </t>
  </si>
  <si>
    <t xml:space="preserve"> privind activitatea Sistemului Național de Biblioteci  în 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</si>
</sst>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color rgb="FF000000"/>
      <name val="Arial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0"/>
      <color rgb="FFFF0000"/>
      <name val="Cambria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1"/>
      <color rgb="FF1F0ABE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color rgb="FFC00000"/>
      <name val="Cambria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1F0ABE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1F0ABE"/>
      <name val="Times New Roman"/>
      <family val="1"/>
      <charset val="204"/>
    </font>
    <font>
      <sz val="11"/>
      <color rgb="FF000000"/>
      <name val="Times"/>
    </font>
    <font>
      <sz val="10"/>
      <color rgb="FF1F0ABE"/>
      <name val="Times New Roman"/>
      <family val="1"/>
      <charset val="204"/>
    </font>
    <font>
      <sz val="10"/>
      <color rgb="FF000000"/>
      <name val="Times"/>
    </font>
    <font>
      <sz val="10"/>
      <color rgb="FFFF0000"/>
      <name val="Arial"/>
      <family val="2"/>
      <charset val="204"/>
    </font>
    <font>
      <sz val="10"/>
      <color rgb="FF1F0ABE"/>
      <name val="Arial"/>
      <family val="2"/>
      <charset val="204"/>
    </font>
    <font>
      <sz val="8"/>
      <color rgb="FFFF0000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11"/>
      <color rgb="FF1155CC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EAF1DD"/>
        <bgColor rgb="FFEAF1DD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0"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Alignment="1">
      <alignment vertical="top"/>
    </xf>
    <xf numFmtId="2" fontId="4" fillId="0" borderId="0" xfId="0" applyNumberFormat="1" applyFont="1" applyAlignment="1">
      <alignment horizontal="center" vertical="top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vertical="top"/>
    </xf>
    <xf numFmtId="0" fontId="2" fillId="2" borderId="1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1" fontId="1" fillId="3" borderId="9" xfId="0" applyNumberFormat="1" applyFont="1" applyFill="1" applyBorder="1" applyAlignment="1">
      <alignment horizontal="center" vertical="top"/>
    </xf>
    <xf numFmtId="1" fontId="1" fillId="3" borderId="8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1" fontId="1" fillId="3" borderId="10" xfId="0" applyNumberFormat="1" applyFont="1" applyFill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vertical="top"/>
    </xf>
    <xf numFmtId="0" fontId="2" fillId="4" borderId="13" xfId="0" applyFont="1" applyFill="1" applyBorder="1" applyAlignment="1">
      <alignment horizontal="left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top" wrapText="1"/>
    </xf>
    <xf numFmtId="0" fontId="14" fillId="5" borderId="12" xfId="0" applyFont="1" applyFill="1" applyBorder="1" applyAlignment="1">
      <alignment vertical="top"/>
    </xf>
    <xf numFmtId="0" fontId="14" fillId="5" borderId="13" xfId="0" applyFont="1" applyFill="1" applyBorder="1" applyAlignment="1">
      <alignment horizontal="left" vertical="center" wrapText="1"/>
    </xf>
    <xf numFmtId="1" fontId="11" fillId="5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vertical="top"/>
    </xf>
    <xf numFmtId="0" fontId="2" fillId="3" borderId="13" xfId="0" applyFont="1" applyFill="1" applyBorder="1" applyAlignment="1">
      <alignment horizontal="left" vertical="center" wrapText="1"/>
    </xf>
    <xf numFmtId="1" fontId="1" fillId="3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vertical="top"/>
    </xf>
    <xf numFmtId="0" fontId="14" fillId="6" borderId="13" xfId="0" applyFont="1" applyFill="1" applyBorder="1" applyAlignment="1">
      <alignment horizontal="left" vertical="center" wrapText="1"/>
    </xf>
    <xf numFmtId="1" fontId="11" fillId="6" borderId="10" xfId="0" applyNumberFormat="1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top" wrapText="1"/>
    </xf>
    <xf numFmtId="0" fontId="16" fillId="7" borderId="10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vertical="top"/>
    </xf>
    <xf numFmtId="0" fontId="2" fillId="7" borderId="13" xfId="0" applyFont="1" applyFill="1" applyBorder="1" applyAlignment="1">
      <alignment horizontal="left" vertical="center" wrapText="1"/>
    </xf>
    <xf numFmtId="1" fontId="17" fillId="7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vertical="top"/>
    </xf>
    <xf numFmtId="0" fontId="0" fillId="8" borderId="12" xfId="0" applyFont="1" applyFill="1" applyBorder="1" applyAlignment="1">
      <alignment vertical="top"/>
    </xf>
    <xf numFmtId="1" fontId="17" fillId="8" borderId="10" xfId="0" applyNumberFormat="1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1" fontId="18" fillId="3" borderId="10" xfId="0" applyNumberFormat="1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1" fontId="11" fillId="0" borderId="10" xfId="0" applyNumberFormat="1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6" fillId="7" borderId="10" xfId="0" applyFont="1" applyFill="1" applyBorder="1" applyAlignment="1">
      <alignment wrapText="1"/>
    </xf>
    <xf numFmtId="0" fontId="0" fillId="7" borderId="12" xfId="0" applyFont="1" applyFill="1" applyBorder="1" applyAlignment="1">
      <alignment vertical="top"/>
    </xf>
    <xf numFmtId="0" fontId="10" fillId="0" borderId="10" xfId="0" applyFont="1" applyBorder="1" applyAlignment="1">
      <alignment horizontal="right" vertical="top" wrapText="1"/>
    </xf>
    <xf numFmtId="1" fontId="17" fillId="7" borderId="10" xfId="0" applyNumberFormat="1" applyFont="1" applyFill="1" applyBorder="1" applyAlignment="1">
      <alignment horizontal="center" vertical="top"/>
    </xf>
    <xf numFmtId="0" fontId="17" fillId="7" borderId="10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9" fillId="9" borderId="10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vertical="top"/>
    </xf>
    <xf numFmtId="0" fontId="0" fillId="9" borderId="12" xfId="0" applyFont="1" applyFill="1" applyBorder="1" applyAlignment="1">
      <alignment vertical="top"/>
    </xf>
    <xf numFmtId="1" fontId="11" fillId="9" borderId="10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2" borderId="12" xfId="0" applyFont="1" applyFill="1" applyBorder="1" applyAlignment="1">
      <alignment vertical="center"/>
    </xf>
    <xf numFmtId="1" fontId="1" fillId="0" borderId="4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/>
    </xf>
    <xf numFmtId="0" fontId="14" fillId="5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" fontId="17" fillId="3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6" fillId="8" borderId="10" xfId="0" applyFont="1" applyFill="1" applyBorder="1" applyAlignment="1">
      <alignment wrapText="1"/>
    </xf>
    <xf numFmtId="0" fontId="22" fillId="8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8" borderId="13" xfId="0" applyFont="1" applyFill="1" applyBorder="1" applyAlignment="1">
      <alignment horizontal="left" vertical="top" wrapText="1"/>
    </xf>
    <xf numFmtId="1" fontId="11" fillId="9" borderId="1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/>
    </xf>
    <xf numFmtId="1" fontId="23" fillId="4" borderId="1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top"/>
    </xf>
    <xf numFmtId="0" fontId="24" fillId="0" borderId="4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" fillId="8" borderId="0" xfId="0" applyFont="1" applyFill="1" applyAlignment="1">
      <alignment vertical="top"/>
    </xf>
    <xf numFmtId="0" fontId="17" fillId="8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0" fillId="2" borderId="12" xfId="0" applyFont="1" applyFill="1" applyBorder="1" applyAlignment="1">
      <alignment vertical="top"/>
    </xf>
    <xf numFmtId="0" fontId="2" fillId="3" borderId="12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left" vertical="top" wrapText="1"/>
    </xf>
    <xf numFmtId="1" fontId="26" fillId="2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1" fontId="1" fillId="0" borderId="9" xfId="0" applyNumberFormat="1" applyFont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vertical="top"/>
    </xf>
    <xf numFmtId="0" fontId="2" fillId="5" borderId="13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14" fillId="6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8" fillId="8" borderId="10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vertical="top"/>
    </xf>
    <xf numFmtId="0" fontId="14" fillId="0" borderId="10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left" vertical="top" wrapText="1"/>
    </xf>
    <xf numFmtId="0" fontId="28" fillId="8" borderId="10" xfId="0" applyFont="1" applyFill="1" applyBorder="1" applyAlignment="1">
      <alignment wrapText="1"/>
    </xf>
    <xf numFmtId="0" fontId="25" fillId="0" borderId="10" xfId="0" applyFont="1" applyBorder="1" applyAlignment="1">
      <alignment horizontal="right" vertical="top" wrapText="1"/>
    </xf>
    <xf numFmtId="0" fontId="28" fillId="7" borderId="10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28" fillId="7" borderId="13" xfId="0" applyFont="1" applyFill="1" applyBorder="1" applyAlignment="1">
      <alignment horizontal="left" vertical="top" wrapText="1"/>
    </xf>
    <xf numFmtId="0" fontId="30" fillId="0" borderId="0" xfId="0" applyFont="1" applyAlignment="1">
      <alignment vertical="top"/>
    </xf>
    <xf numFmtId="0" fontId="31" fillId="0" borderId="7" xfId="0" applyFont="1" applyBorder="1" applyAlignment="1">
      <alignment vertical="top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top" textRotation="90"/>
    </xf>
    <xf numFmtId="0" fontId="2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" fontId="4" fillId="0" borderId="9" xfId="0" applyNumberFormat="1" applyFont="1" applyBorder="1" applyAlignment="1">
      <alignment horizontal="center" vertical="top"/>
    </xf>
    <xf numFmtId="1" fontId="4" fillId="0" borderId="8" xfId="0" applyNumberFormat="1" applyFont="1" applyBorder="1" applyAlignment="1">
      <alignment horizontal="center" vertical="top"/>
    </xf>
    <xf numFmtId="1" fontId="4" fillId="3" borderId="9" xfId="0" applyNumberFormat="1" applyFont="1" applyFill="1" applyBorder="1" applyAlignment="1">
      <alignment horizontal="center" vertical="top"/>
    </xf>
    <xf numFmtId="1" fontId="4" fillId="3" borderId="8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center"/>
    </xf>
    <xf numFmtId="1" fontId="20" fillId="4" borderId="10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top"/>
    </xf>
    <xf numFmtId="0" fontId="14" fillId="6" borderId="13" xfId="0" applyFont="1" applyFill="1" applyBorder="1" applyAlignment="1">
      <alignment horizontal="center" vertical="center" wrapText="1"/>
    </xf>
    <xf numFmtId="1" fontId="26" fillId="6" borderId="10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top"/>
    </xf>
    <xf numFmtId="0" fontId="14" fillId="5" borderId="13" xfId="0" applyFont="1" applyFill="1" applyBorder="1" applyAlignment="1">
      <alignment horizontal="center" vertical="center"/>
    </xf>
    <xf numFmtId="1" fontId="26" fillId="5" borderId="10" xfId="0" applyNumberFormat="1" applyFont="1" applyFill="1" applyBorder="1" applyAlignment="1">
      <alignment horizontal="center" vertical="center"/>
    </xf>
    <xf numFmtId="1" fontId="32" fillId="3" borderId="10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top"/>
    </xf>
    <xf numFmtId="0" fontId="33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top"/>
    </xf>
    <xf numFmtId="0" fontId="2" fillId="8" borderId="12" xfId="0" applyFont="1" applyFill="1" applyBorder="1" applyAlignment="1">
      <alignment horizontal="center" vertical="top"/>
    </xf>
    <xf numFmtId="0" fontId="32" fillId="8" borderId="10" xfId="0" applyFont="1" applyFill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2" fillId="9" borderId="12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top"/>
    </xf>
    <xf numFmtId="1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1" fontId="1" fillId="3" borderId="7" xfId="0" applyNumberFormat="1" applyFont="1" applyFill="1" applyBorder="1" applyAlignment="1">
      <alignment horizontal="center" vertical="top"/>
    </xf>
    <xf numFmtId="1" fontId="1" fillId="3" borderId="3" xfId="0" applyNumberFormat="1" applyFont="1" applyFill="1" applyBorder="1" applyAlignment="1">
      <alignment horizontal="center" vertical="top"/>
    </xf>
    <xf numFmtId="0" fontId="2" fillId="6" borderId="12" xfId="0" applyFont="1" applyFill="1" applyBorder="1" applyAlignment="1">
      <alignment vertical="top"/>
    </xf>
    <xf numFmtId="0" fontId="2" fillId="6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" fillId="9" borderId="19" xfId="0" applyFont="1" applyFill="1" applyBorder="1" applyAlignment="1">
      <alignment vertical="top"/>
    </xf>
    <xf numFmtId="0" fontId="0" fillId="9" borderId="19" xfId="0" applyFont="1" applyFill="1" applyBorder="1" applyAlignment="1">
      <alignment vertical="top"/>
    </xf>
    <xf numFmtId="0" fontId="31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top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vertical="top"/>
    </xf>
    <xf numFmtId="0" fontId="2" fillId="10" borderId="13" xfId="0" applyFont="1" applyFill="1" applyBorder="1" applyAlignment="1">
      <alignment horizontal="left" vertical="center"/>
    </xf>
    <xf numFmtId="1" fontId="1" fillId="10" borderId="10" xfId="0" applyNumberFormat="1" applyFont="1" applyFill="1" applyBorder="1" applyAlignment="1">
      <alignment horizontal="center" vertical="center"/>
    </xf>
    <xf numFmtId="1" fontId="21" fillId="6" borderId="10" xfId="0" applyNumberFormat="1" applyFont="1" applyFill="1" applyBorder="1" applyAlignment="1">
      <alignment horizontal="center" vertical="center"/>
    </xf>
    <xf numFmtId="1" fontId="21" fillId="5" borderId="10" xfId="0" applyNumberFormat="1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vertical="top"/>
    </xf>
    <xf numFmtId="0" fontId="34" fillId="8" borderId="13" xfId="0" applyFont="1" applyFill="1" applyBorder="1" applyAlignment="1">
      <alignment horizontal="left" vertical="center" wrapText="1"/>
    </xf>
    <xf numFmtId="1" fontId="22" fillId="8" borderId="10" xfId="0" applyNumberFormat="1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top"/>
    </xf>
    <xf numFmtId="1" fontId="21" fillId="9" borderId="10" xfId="0" applyNumberFormat="1" applyFont="1" applyFill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10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5" fillId="3" borderId="10" xfId="0" applyFont="1" applyFill="1" applyBorder="1" applyAlignment="1">
      <alignment horizontal="center" vertical="top"/>
    </xf>
    <xf numFmtId="0" fontId="35" fillId="3" borderId="4" xfId="0" applyFont="1" applyFill="1" applyBorder="1" applyAlignment="1">
      <alignment horizontal="center" vertical="top"/>
    </xf>
    <xf numFmtId="0" fontId="36" fillId="0" borderId="0" xfId="0" applyFont="1" applyAlignment="1">
      <alignment vertical="top"/>
    </xf>
    <xf numFmtId="0" fontId="9" fillId="0" borderId="14" xfId="0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1" fontId="1" fillId="3" borderId="6" xfId="0" applyNumberFormat="1" applyFont="1" applyFill="1" applyBorder="1" applyAlignment="1">
      <alignment horizontal="center" vertical="top"/>
    </xf>
    <xf numFmtId="0" fontId="29" fillId="3" borderId="10" xfId="0" applyFont="1" applyFill="1" applyBorder="1" applyAlignment="1">
      <alignment horizontal="center" vertical="top"/>
    </xf>
    <xf numFmtId="0" fontId="29" fillId="3" borderId="4" xfId="0" applyFont="1" applyFill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1" fontId="23" fillId="4" borderId="13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6" fillId="2" borderId="12" xfId="0" applyFont="1" applyFill="1" applyBorder="1" applyAlignment="1">
      <alignment vertical="top"/>
    </xf>
    <xf numFmtId="1" fontId="11" fillId="2" borderId="21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top"/>
    </xf>
    <xf numFmtId="0" fontId="34" fillId="0" borderId="2" xfId="0" applyFont="1" applyBorder="1" applyAlignment="1">
      <alignment horizontal="left" vertical="center" wrapText="1"/>
    </xf>
    <xf numFmtId="1" fontId="17" fillId="3" borderId="13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34" fillId="7" borderId="12" xfId="0" applyFont="1" applyFill="1" applyBorder="1" applyAlignment="1">
      <alignment vertical="top"/>
    </xf>
    <xf numFmtId="0" fontId="37" fillId="7" borderId="12" xfId="0" applyFont="1" applyFill="1" applyBorder="1" applyAlignment="1">
      <alignment vertical="top"/>
    </xf>
    <xf numFmtId="0" fontId="17" fillId="7" borderId="13" xfId="0" applyFont="1" applyFill="1" applyBorder="1" applyAlignment="1">
      <alignment horizontal="center" vertical="top"/>
    </xf>
    <xf numFmtId="0" fontId="14" fillId="0" borderId="0" xfId="0" applyFont="1" applyAlignment="1">
      <alignment vertical="top"/>
    </xf>
    <xf numFmtId="0" fontId="11" fillId="0" borderId="2" xfId="0" applyFont="1" applyBorder="1" applyAlignment="1">
      <alignment horizontal="center" vertical="top"/>
    </xf>
    <xf numFmtId="1" fontId="11" fillId="9" borderId="13" xfId="0" applyNumberFormat="1" applyFont="1" applyFill="1" applyBorder="1" applyAlignment="1">
      <alignment horizontal="center" vertical="top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39" fillId="3" borderId="10" xfId="0" applyNumberFormat="1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left" vertical="top" wrapText="1"/>
    </xf>
    <xf numFmtId="1" fontId="23" fillId="10" borderId="10" xfId="0" applyNumberFormat="1" applyFont="1" applyFill="1" applyBorder="1" applyAlignment="1">
      <alignment horizontal="center" vertical="center"/>
    </xf>
    <xf numFmtId="1" fontId="20" fillId="10" borderId="10" xfId="0" applyNumberFormat="1" applyFont="1" applyFill="1" applyBorder="1" applyAlignment="1">
      <alignment horizontal="center" vertical="center"/>
    </xf>
    <xf numFmtId="1" fontId="23" fillId="3" borderId="10" xfId="0" applyNumberFormat="1" applyFont="1" applyFill="1" applyBorder="1" applyAlignment="1">
      <alignment horizontal="center" vertical="center"/>
    </xf>
    <xf numFmtId="1" fontId="20" fillId="3" borderId="10" xfId="0" applyNumberFormat="1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vertical="top"/>
    </xf>
    <xf numFmtId="0" fontId="14" fillId="7" borderId="13" xfId="0" applyFont="1" applyFill="1" applyBorder="1" applyAlignment="1">
      <alignment horizontal="left" vertical="center" wrapText="1"/>
    </xf>
    <xf numFmtId="1" fontId="11" fillId="7" borderId="10" xfId="0" applyNumberFormat="1" applyFont="1" applyFill="1" applyBorder="1" applyAlignment="1">
      <alignment horizontal="center" vertical="center"/>
    </xf>
    <xf numFmtId="1" fontId="26" fillId="7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0" fillId="0" borderId="10" xfId="0" applyFont="1" applyBorder="1" applyAlignment="1">
      <alignment horizontal="center" vertical="top"/>
    </xf>
    <xf numFmtId="0" fontId="40" fillId="7" borderId="10" xfId="0" applyFont="1" applyFill="1" applyBorder="1" applyAlignment="1">
      <alignment horizontal="center" vertical="top"/>
    </xf>
    <xf numFmtId="0" fontId="32" fillId="7" borderId="10" xfId="0" applyFont="1" applyFill="1" applyBorder="1" applyAlignment="1">
      <alignment horizontal="center" vertical="top"/>
    </xf>
    <xf numFmtId="0" fontId="41" fillId="7" borderId="10" xfId="0" applyFont="1" applyFill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1" fontId="26" fillId="9" borderId="1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top"/>
    </xf>
    <xf numFmtId="2" fontId="43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0" fontId="0" fillId="0" borderId="16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44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3" fillId="3" borderId="10" xfId="0" applyFont="1" applyFill="1" applyBorder="1" applyAlignment="1">
      <alignment horizontal="center" vertical="top"/>
    </xf>
    <xf numFmtId="0" fontId="23" fillId="7" borderId="10" xfId="0" applyFont="1" applyFill="1" applyBorder="1" applyAlignment="1">
      <alignment horizontal="center" vertical="top"/>
    </xf>
    <xf numFmtId="0" fontId="6" fillId="9" borderId="12" xfId="0" applyFont="1" applyFill="1" applyBorder="1" applyAlignment="1">
      <alignment horizontal="center" vertical="top"/>
    </xf>
    <xf numFmtId="0" fontId="31" fillId="9" borderId="12" xfId="0" applyFont="1" applyFill="1" applyBorder="1" applyAlignment="1">
      <alignment horizontal="center" vertical="top"/>
    </xf>
    <xf numFmtId="0" fontId="45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20" fillId="0" borderId="0" xfId="0" applyFont="1" applyAlignment="1">
      <alignment vertical="top"/>
    </xf>
    <xf numFmtId="0" fontId="2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2" fontId="4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 textRotation="90"/>
    </xf>
    <xf numFmtId="0" fontId="20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4" xfId="0" applyFont="1" applyBorder="1" applyAlignment="1">
      <alignment vertical="center" textRotation="90" wrapText="1"/>
    </xf>
    <xf numFmtId="0" fontId="20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 wrapText="1"/>
    </xf>
    <xf numFmtId="0" fontId="14" fillId="11" borderId="1" xfId="0" applyFont="1" applyFill="1" applyBorder="1" applyAlignment="1">
      <alignment horizontal="center" vertical="center" textRotation="90" wrapText="1"/>
    </xf>
    <xf numFmtId="0" fontId="25" fillId="11" borderId="2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20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10.xml.rels><?xml version="1.0" encoding="UTF-8" standalone="yes"?>
<Relationships xmlns="http://schemas.openxmlformats.org/package/2006/relationships"><Relationship Id="rId1" Type="http://customschemas.google.com/relationships/workbookmetadata" Target="commentsmeta9"/></Relationships>
</file>

<file path=xl/_rels/comments11.xml.rels><?xml version="1.0" encoding="UTF-8" standalone="yes"?>
<Relationships xmlns="http://schemas.openxmlformats.org/package/2006/relationships"><Relationship Id="rId1" Type="http://customschemas.google.com/relationships/workbookmetadata" Target="commentsmeta10"/></Relationships>
</file>

<file path=xl/_rels/comments12.xml.rels><?xml version="1.0" encoding="UTF-8" standalone="yes"?>
<Relationships xmlns="http://schemas.openxmlformats.org/package/2006/relationships"><Relationship Id="rId1" Type="http://customschemas.google.com/relationships/workbookmetadata" Target="commentsmeta1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
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comments7.xml.rels><?xml version="1.0" encoding="UTF-8" standalone="yes"?>
<Relationships xmlns="http://schemas.openxmlformats.org/package/2006/relationships"><Relationship Id="rId1" Type="http://customschemas.google.com/relationships/workbookmetadata" Target="commentsmeta6"/></Relationships>
</file>

<file path=xl/_rels/comments8.xml.rels><?xml version="1.0" encoding="UTF-8" standalone="yes"?>
<Relationships xmlns="http://schemas.openxmlformats.org/package/2006/relationships"><Relationship Id="rId1" Type="http://customschemas.google.com/relationships/workbookmetadata" Target="commentsmeta7"/></Relationships>
</file>

<file path=xl/_rels/comments9.xml.rels><?xml version="1.0" encoding="UTF-8" standalone="yes"?>
<Relationships xmlns="http://schemas.openxmlformats.org/package/2006/relationships"><Relationship Id="rId1" Type="http://customschemas.google.com/relationships/workbookmetadata" Target="commentsmeta8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3" workbookViewId="0">
      <selection activeCell="E24" sqref="E24"/>
    </sheetView>
  </sheetViews>
  <sheetFormatPr defaultColWidth="14.42578125" defaultRowHeight="15" customHeight="1" x14ac:dyDescent="0.2"/>
  <cols>
    <col min="1" max="1" width="60.28515625" customWidth="1"/>
    <col min="2" max="2" width="66.140625" hidden="1" customWidth="1"/>
    <col min="3" max="3" width="9.5703125" hidden="1" customWidth="1"/>
    <col min="4" max="4" width="21.140625" hidden="1" customWidth="1"/>
    <col min="5" max="5" width="13.85546875" customWidth="1"/>
    <col min="6" max="6" width="11.42578125" customWidth="1"/>
    <col min="7" max="7" width="9.28515625" customWidth="1"/>
    <col min="8" max="8" width="9.42578125" customWidth="1"/>
    <col min="9" max="9" width="9.140625" customWidth="1"/>
    <col min="10" max="10" width="10.7109375" customWidth="1"/>
    <col min="11" max="11" width="8.7109375" customWidth="1"/>
    <col min="12" max="12" width="15.85546875" customWidth="1"/>
    <col min="13" max="26" width="8.7109375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355"/>
      <c r="K1" s="351"/>
      <c r="L1" s="351"/>
    </row>
    <row r="2" spans="1:26" ht="16.5" customHeight="1" x14ac:dyDescent="0.2">
      <c r="A2" s="338" t="s">
        <v>287</v>
      </c>
      <c r="B2" s="4"/>
      <c r="C2" s="4"/>
      <c r="D2" s="3"/>
      <c r="E2" s="2"/>
      <c r="F2" s="2"/>
      <c r="G2" s="2"/>
      <c r="H2" s="2"/>
      <c r="I2" s="2"/>
      <c r="J2" s="356"/>
      <c r="K2" s="351"/>
      <c r="L2" s="351"/>
    </row>
    <row r="3" spans="1:26" ht="15" hidden="1" customHeight="1" x14ac:dyDescent="0.2">
      <c r="A3" s="338"/>
      <c r="B3" s="4"/>
      <c r="C3" s="4"/>
      <c r="D3" s="3"/>
      <c r="E3" s="2"/>
      <c r="F3" s="2"/>
      <c r="G3" s="2"/>
      <c r="H3" s="2"/>
      <c r="I3" s="2"/>
      <c r="J3" s="356"/>
      <c r="K3" s="351"/>
      <c r="L3" s="351"/>
    </row>
    <row r="4" spans="1:26" ht="5.25" hidden="1" customHeight="1" x14ac:dyDescent="0.25">
      <c r="A4" s="339" t="s">
        <v>288</v>
      </c>
      <c r="B4" s="2"/>
      <c r="C4" s="2"/>
      <c r="D4" s="3"/>
      <c r="E4" s="5"/>
      <c r="F4" s="5"/>
      <c r="G4" s="5"/>
      <c r="H4" s="5"/>
      <c r="I4" s="5"/>
      <c r="J4" s="2"/>
      <c r="K4" s="2"/>
      <c r="L4" s="2"/>
    </row>
    <row r="5" spans="1:26" ht="21.75" customHeight="1" x14ac:dyDescent="0.2">
      <c r="A5" s="336" t="s">
        <v>288</v>
      </c>
      <c r="B5" s="2"/>
      <c r="C5" s="2"/>
      <c r="D5" s="3"/>
      <c r="E5" s="2"/>
      <c r="F5" s="2"/>
      <c r="G5" s="2"/>
      <c r="H5" s="2"/>
      <c r="I5" s="2"/>
      <c r="J5" s="2"/>
      <c r="K5" s="2"/>
      <c r="L5" s="2"/>
    </row>
    <row r="6" spans="1:26" ht="15.75" customHeight="1" x14ac:dyDescent="0.2">
      <c r="A6" s="340"/>
      <c r="B6" s="2"/>
      <c r="C6" s="2"/>
      <c r="D6" s="3"/>
      <c r="E6" s="357" t="s">
        <v>0</v>
      </c>
      <c r="F6" s="351"/>
      <c r="G6" s="351"/>
      <c r="H6" s="351"/>
      <c r="I6" s="351"/>
      <c r="J6" s="351"/>
      <c r="K6" s="351"/>
      <c r="L6" s="351"/>
    </row>
    <row r="7" spans="1:26" ht="0.75" customHeight="1" x14ac:dyDescent="0.2">
      <c r="A7" s="2"/>
      <c r="B7" s="2"/>
      <c r="C7" s="2"/>
      <c r="D7" s="3"/>
      <c r="E7" s="2"/>
      <c r="F7" s="2"/>
      <c r="G7" s="2"/>
      <c r="H7" s="2"/>
      <c r="I7" s="2"/>
      <c r="J7" s="358"/>
      <c r="K7" s="351"/>
      <c r="L7" s="351"/>
    </row>
    <row r="8" spans="1:26" ht="21" customHeight="1" x14ac:dyDescent="0.2">
      <c r="A8" s="7"/>
      <c r="B8" s="7"/>
      <c r="C8" s="7"/>
      <c r="D8" s="7"/>
      <c r="E8" s="350" t="s">
        <v>289</v>
      </c>
      <c r="F8" s="351"/>
      <c r="G8" s="351"/>
      <c r="H8" s="351"/>
      <c r="I8" s="351"/>
      <c r="J8" s="351"/>
      <c r="K8" s="351"/>
      <c r="L8" s="351"/>
    </row>
    <row r="9" spans="1:26" ht="24" customHeight="1" x14ac:dyDescent="0.2">
      <c r="A9" s="343" t="s">
        <v>1</v>
      </c>
      <c r="B9" s="2"/>
      <c r="C9" s="2"/>
      <c r="D9" s="2"/>
      <c r="E9" s="352" t="s">
        <v>2</v>
      </c>
      <c r="F9" s="353"/>
      <c r="G9" s="353"/>
      <c r="H9" s="353"/>
      <c r="I9" s="353"/>
      <c r="J9" s="353"/>
      <c r="K9" s="353"/>
      <c r="L9" s="354"/>
    </row>
    <row r="10" spans="1:26" ht="33" customHeight="1" x14ac:dyDescent="0.2">
      <c r="A10" s="344"/>
      <c r="B10" s="2"/>
      <c r="C10" s="2"/>
      <c r="D10" s="2"/>
      <c r="E10" s="346" t="s">
        <v>3</v>
      </c>
      <c r="F10" s="347" t="s">
        <v>4</v>
      </c>
      <c r="G10" s="348"/>
      <c r="H10" s="348"/>
      <c r="I10" s="349"/>
      <c r="J10" s="347" t="s">
        <v>5</v>
      </c>
      <c r="K10" s="349"/>
      <c r="L10" s="346" t="s">
        <v>6</v>
      </c>
    </row>
    <row r="11" spans="1:26" ht="113.25" customHeight="1" x14ac:dyDescent="0.2">
      <c r="A11" s="345"/>
      <c r="B11" s="2"/>
      <c r="C11" s="2"/>
      <c r="D11" s="2"/>
      <c r="E11" s="345"/>
      <c r="F11" s="8" t="s">
        <v>7</v>
      </c>
      <c r="G11" s="8" t="s">
        <v>8</v>
      </c>
      <c r="H11" s="8" t="s">
        <v>9</v>
      </c>
      <c r="I11" s="8" t="s">
        <v>10</v>
      </c>
      <c r="J11" s="9" t="s">
        <v>11</v>
      </c>
      <c r="K11" s="10" t="s">
        <v>12</v>
      </c>
      <c r="L11" s="345"/>
    </row>
    <row r="12" spans="1:26" ht="11.25" customHeight="1" x14ac:dyDescent="0.2">
      <c r="A12" s="11" t="s">
        <v>13</v>
      </c>
      <c r="B12" s="11" t="s">
        <v>14</v>
      </c>
      <c r="C12" s="12" t="s">
        <v>15</v>
      </c>
      <c r="D12" s="11" t="s">
        <v>16</v>
      </c>
      <c r="E12" s="11">
        <v>1</v>
      </c>
      <c r="F12" s="11">
        <v>2</v>
      </c>
      <c r="G12" s="11">
        <v>3</v>
      </c>
      <c r="H12" s="11">
        <v>4</v>
      </c>
      <c r="I12" s="11">
        <v>5</v>
      </c>
      <c r="J12" s="11">
        <v>6</v>
      </c>
      <c r="K12" s="11">
        <v>7</v>
      </c>
      <c r="L12" s="11">
        <v>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" hidden="1" customHeight="1" x14ac:dyDescent="0.2">
      <c r="A13" s="14" t="s">
        <v>17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" hidden="1" customHeight="1" x14ac:dyDescent="0.2">
      <c r="A14" s="14" t="s">
        <v>18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" hidden="1" customHeight="1" x14ac:dyDescent="0.2">
      <c r="A15" s="14" t="s">
        <v>19</v>
      </c>
      <c r="B15" s="16"/>
      <c r="C15" s="16"/>
      <c r="D15" s="1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">
      <c r="A16" s="17" t="s">
        <v>20</v>
      </c>
      <c r="B16" s="18"/>
      <c r="C16" s="18"/>
      <c r="D16" s="19"/>
      <c r="E16" s="20">
        <f t="shared" ref="E16:L16" si="0">SUM(E17:E18)</f>
        <v>2</v>
      </c>
      <c r="F16" s="20">
        <f t="shared" si="0"/>
        <v>1</v>
      </c>
      <c r="G16" s="20">
        <f t="shared" si="0"/>
        <v>1</v>
      </c>
      <c r="H16" s="20">
        <f t="shared" si="0"/>
        <v>2</v>
      </c>
      <c r="I16" s="20">
        <f t="shared" si="0"/>
        <v>0</v>
      </c>
      <c r="J16" s="20">
        <f t="shared" si="0"/>
        <v>1</v>
      </c>
      <c r="K16" s="20">
        <f t="shared" si="0"/>
        <v>0</v>
      </c>
      <c r="L16" s="20">
        <f t="shared" si="0"/>
        <v>16098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8" customHeight="1" x14ac:dyDescent="0.2">
      <c r="A17" s="21" t="s">
        <v>21</v>
      </c>
      <c r="B17" s="2" t="s">
        <v>22</v>
      </c>
      <c r="C17" s="2" t="str">
        <f>VLOOKUP(B17,serial!$C$1:$D$37,2,FALSE)</f>
        <v>BN</v>
      </c>
      <c r="D17" s="3" t="s">
        <v>23</v>
      </c>
      <c r="E17" s="22">
        <v>1</v>
      </c>
      <c r="F17" s="23">
        <v>1</v>
      </c>
      <c r="G17" s="23">
        <v>0</v>
      </c>
      <c r="H17" s="23">
        <v>1</v>
      </c>
      <c r="I17" s="23">
        <v>0</v>
      </c>
      <c r="J17" s="23">
        <v>1</v>
      </c>
      <c r="K17" s="23">
        <v>0</v>
      </c>
      <c r="L17" s="23">
        <v>14530</v>
      </c>
    </row>
    <row r="18" spans="1:26" ht="16.5" customHeight="1" x14ac:dyDescent="0.2">
      <c r="A18" s="21" t="s">
        <v>24</v>
      </c>
      <c r="B18" s="2" t="s">
        <v>25</v>
      </c>
      <c r="C18" s="2" t="str">
        <f>VLOOKUP(B18,serial!$C$1:$D$37,2,FALSE)</f>
        <v>BNC</v>
      </c>
      <c r="D18" s="3" t="s">
        <v>26</v>
      </c>
      <c r="E18" s="22">
        <v>1</v>
      </c>
      <c r="F18" s="23">
        <v>0</v>
      </c>
      <c r="G18" s="23">
        <v>1</v>
      </c>
      <c r="H18" s="23">
        <v>1</v>
      </c>
      <c r="I18" s="23">
        <v>0</v>
      </c>
      <c r="J18" s="23">
        <v>0</v>
      </c>
      <c r="K18" s="23">
        <v>0</v>
      </c>
      <c r="L18" s="23">
        <v>1568</v>
      </c>
    </row>
    <row r="19" spans="1:26" ht="14.25" customHeight="1" x14ac:dyDescent="0.2">
      <c r="A19" s="17" t="s">
        <v>27</v>
      </c>
      <c r="B19" s="18"/>
      <c r="C19" s="18"/>
      <c r="D19" s="19"/>
      <c r="E19" s="20">
        <f t="shared" ref="E19:L19" si="1">SUM(E20:E21)</f>
        <v>1317</v>
      </c>
      <c r="F19" s="20">
        <f t="shared" si="1"/>
        <v>263</v>
      </c>
      <c r="G19" s="20">
        <f t="shared" si="1"/>
        <v>1050</v>
      </c>
      <c r="H19" s="20">
        <f t="shared" si="1"/>
        <v>1043</v>
      </c>
      <c r="I19" s="20">
        <f t="shared" si="1"/>
        <v>270</v>
      </c>
      <c r="J19" s="20">
        <f t="shared" si="1"/>
        <v>192</v>
      </c>
      <c r="K19" s="20">
        <f t="shared" si="1"/>
        <v>10</v>
      </c>
      <c r="L19" s="20">
        <f t="shared" si="1"/>
        <v>123909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7.25" customHeight="1" x14ac:dyDescent="0.2">
      <c r="A20" s="21" t="s">
        <v>28</v>
      </c>
      <c r="B20" s="2" t="s">
        <v>29</v>
      </c>
      <c r="C20" s="2" t="str">
        <f>VLOOKUP(B20,serial!$C$1:$D$37,2,FALSE)</f>
        <v>BO</v>
      </c>
      <c r="D20" s="24" t="s">
        <v>30</v>
      </c>
      <c r="E20" s="25">
        <v>152</v>
      </c>
      <c r="F20" s="25">
        <v>34</v>
      </c>
      <c r="G20" s="25">
        <v>117</v>
      </c>
      <c r="H20" s="25">
        <v>112</v>
      </c>
      <c r="I20" s="25">
        <v>39</v>
      </c>
      <c r="J20" s="25">
        <v>48</v>
      </c>
      <c r="K20" s="25">
        <v>1</v>
      </c>
      <c r="L20" s="25">
        <v>48103</v>
      </c>
    </row>
    <row r="21" spans="1:26" ht="16.5" customHeight="1" x14ac:dyDescent="0.2">
      <c r="A21" s="21" t="s">
        <v>31</v>
      </c>
      <c r="B21" s="2" t="s">
        <v>32</v>
      </c>
      <c r="C21" s="2" t="str">
        <f>VLOOKUP(B21,serial!$C$1:$D$37,2,FALSE)</f>
        <v>BCS</v>
      </c>
      <c r="D21" s="26" t="s">
        <v>33</v>
      </c>
      <c r="E21" s="27">
        <v>1165</v>
      </c>
      <c r="F21" s="28">
        <v>229</v>
      </c>
      <c r="G21" s="28">
        <v>933</v>
      </c>
      <c r="H21" s="28">
        <v>931</v>
      </c>
      <c r="I21" s="28">
        <v>231</v>
      </c>
      <c r="J21" s="28">
        <v>144</v>
      </c>
      <c r="K21" s="28">
        <v>9</v>
      </c>
      <c r="L21" s="28">
        <v>75806</v>
      </c>
    </row>
    <row r="22" spans="1:26" ht="25.5" customHeight="1" x14ac:dyDescent="0.2">
      <c r="A22" s="17" t="s">
        <v>34</v>
      </c>
      <c r="B22" s="18"/>
      <c r="C22" s="18"/>
      <c r="D22" s="29"/>
      <c r="E22" s="20">
        <f>E23+E24+E27+E28</f>
        <v>1306</v>
      </c>
      <c r="F22" s="20">
        <f t="shared" ref="F22:L22" si="2">F23+F24+F27+F28</f>
        <v>270</v>
      </c>
      <c r="G22" s="20">
        <f t="shared" si="2"/>
        <v>1036</v>
      </c>
      <c r="H22" s="20">
        <f t="shared" si="2"/>
        <v>1297</v>
      </c>
      <c r="I22" s="20">
        <f t="shared" si="2"/>
        <v>9</v>
      </c>
      <c r="J22" s="20">
        <f t="shared" si="2"/>
        <v>217</v>
      </c>
      <c r="K22" s="20">
        <f t="shared" si="2"/>
        <v>2</v>
      </c>
      <c r="L22" s="20">
        <f t="shared" si="2"/>
        <v>167753</v>
      </c>
    </row>
    <row r="23" spans="1:26" ht="12.75" customHeight="1" x14ac:dyDescent="0.2">
      <c r="A23" s="30" t="s">
        <v>35</v>
      </c>
      <c r="B23" s="31" t="s">
        <v>36</v>
      </c>
      <c r="C23" s="31" t="str">
        <f>VLOOKUP(B23,serial!$C$1:$D$37,2,FALSE)</f>
        <v>BI_S</v>
      </c>
      <c r="D23" s="32" t="s">
        <v>37</v>
      </c>
      <c r="E23" s="33">
        <v>23</v>
      </c>
      <c r="F23" s="33">
        <v>6</v>
      </c>
      <c r="G23" s="33">
        <v>17</v>
      </c>
      <c r="H23" s="33">
        <v>21</v>
      </c>
      <c r="I23" s="33">
        <v>2</v>
      </c>
      <c r="J23" s="33">
        <v>3</v>
      </c>
      <c r="K23" s="33">
        <v>0</v>
      </c>
      <c r="L23" s="33">
        <v>28187</v>
      </c>
    </row>
    <row r="24" spans="1:26" ht="29.25" customHeight="1" x14ac:dyDescent="0.2">
      <c r="A24" s="34" t="s">
        <v>38</v>
      </c>
      <c r="B24" s="35" t="s">
        <v>39</v>
      </c>
      <c r="C24" s="35" t="str">
        <f>VLOOKUP(B24,serial!$C$1:$D$37,2,FALSE)</f>
        <v>BI_PT</v>
      </c>
      <c r="D24" s="36" t="s">
        <v>40</v>
      </c>
      <c r="E24" s="37">
        <f t="shared" ref="E24:L24" si="3">E25+E26+E41+E46+E51+E54+E58</f>
        <v>42</v>
      </c>
      <c r="F24" s="37">
        <f t="shared" si="3"/>
        <v>13</v>
      </c>
      <c r="G24" s="37">
        <f t="shared" si="3"/>
        <v>29</v>
      </c>
      <c r="H24" s="37">
        <f t="shared" si="3"/>
        <v>41</v>
      </c>
      <c r="I24" s="37">
        <f t="shared" si="3"/>
        <v>1</v>
      </c>
      <c r="J24" s="37">
        <f t="shared" si="3"/>
        <v>13</v>
      </c>
      <c r="K24" s="37">
        <f t="shared" si="3"/>
        <v>1</v>
      </c>
      <c r="L24" s="37">
        <f t="shared" si="3"/>
        <v>23157</v>
      </c>
    </row>
    <row r="25" spans="1:26" ht="19.5" customHeight="1" x14ac:dyDescent="0.2">
      <c r="A25" s="38" t="s">
        <v>41</v>
      </c>
      <c r="B25" s="39"/>
      <c r="C25" s="39"/>
      <c r="D25" s="40"/>
      <c r="E25" s="41">
        <v>4</v>
      </c>
      <c r="F25" s="41">
        <v>3</v>
      </c>
      <c r="G25" s="41">
        <v>1</v>
      </c>
      <c r="H25" s="41">
        <v>4</v>
      </c>
      <c r="I25" s="41">
        <v>0</v>
      </c>
      <c r="J25" s="41">
        <v>3</v>
      </c>
      <c r="K25" s="41">
        <v>0</v>
      </c>
      <c r="L25" s="41">
        <v>654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2">
      <c r="A26" s="38" t="s">
        <v>42</v>
      </c>
      <c r="B26" s="39"/>
      <c r="C26" s="39"/>
      <c r="D26" s="40"/>
      <c r="E26" s="41">
        <v>2</v>
      </c>
      <c r="F26" s="41">
        <v>0</v>
      </c>
      <c r="G26" s="41">
        <v>2</v>
      </c>
      <c r="H26" s="41">
        <v>2</v>
      </c>
      <c r="I26" s="41">
        <v>0</v>
      </c>
      <c r="J26" s="41">
        <v>2</v>
      </c>
      <c r="K26" s="41">
        <v>0</v>
      </c>
      <c r="L26" s="41">
        <v>370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">
      <c r="A27" s="42" t="s">
        <v>43</v>
      </c>
      <c r="B27" s="43" t="s">
        <v>44</v>
      </c>
      <c r="C27" s="43" t="str">
        <f>VLOOKUP(B27,serial!$C$1:$D$37,2,FALSE)</f>
        <v>BT_SP</v>
      </c>
      <c r="D27" s="44" t="s">
        <v>45</v>
      </c>
      <c r="E27" s="45">
        <f t="shared" ref="E27:L27" si="4">E55</f>
        <v>42</v>
      </c>
      <c r="F27" s="45">
        <f t="shared" si="4"/>
        <v>15</v>
      </c>
      <c r="G27" s="45">
        <f t="shared" si="4"/>
        <v>27</v>
      </c>
      <c r="H27" s="45">
        <f t="shared" si="4"/>
        <v>42</v>
      </c>
      <c r="I27" s="45">
        <f t="shared" si="4"/>
        <v>0</v>
      </c>
      <c r="J27" s="45">
        <f t="shared" si="4"/>
        <v>12</v>
      </c>
      <c r="K27" s="45">
        <f t="shared" si="4"/>
        <v>0</v>
      </c>
      <c r="L27" s="45">
        <f t="shared" si="4"/>
        <v>4117</v>
      </c>
    </row>
    <row r="28" spans="1:26" ht="12.75" customHeight="1" x14ac:dyDescent="0.2">
      <c r="A28" s="34" t="s">
        <v>46</v>
      </c>
      <c r="B28" s="35" t="s">
        <v>47</v>
      </c>
      <c r="C28" s="35" t="str">
        <f>VLOOKUP(B28,serial!$C$1:$D$37,2,FALSE)</f>
        <v>BI_IG</v>
      </c>
      <c r="D28" s="46" t="s">
        <v>48</v>
      </c>
      <c r="E28" s="37">
        <f t="shared" ref="E28:L28" si="5">E29+E30</f>
        <v>1199</v>
      </c>
      <c r="F28" s="37">
        <f t="shared" si="5"/>
        <v>236</v>
      </c>
      <c r="G28" s="37">
        <f t="shared" si="5"/>
        <v>963</v>
      </c>
      <c r="H28" s="37">
        <f t="shared" si="5"/>
        <v>1193</v>
      </c>
      <c r="I28" s="37">
        <f t="shared" si="5"/>
        <v>6</v>
      </c>
      <c r="J28" s="37">
        <f t="shared" si="5"/>
        <v>189</v>
      </c>
      <c r="K28" s="37">
        <f t="shared" si="5"/>
        <v>1</v>
      </c>
      <c r="L28" s="37">
        <f t="shared" si="5"/>
        <v>112292</v>
      </c>
    </row>
    <row r="29" spans="1:26" ht="27" customHeight="1" x14ac:dyDescent="0.2">
      <c r="A29" s="21" t="s">
        <v>49</v>
      </c>
      <c r="B29" s="2"/>
      <c r="C29" s="2"/>
      <c r="D29" s="47"/>
      <c r="E29" s="41">
        <v>696</v>
      </c>
      <c r="F29" s="41">
        <v>135</v>
      </c>
      <c r="G29" s="41">
        <v>561</v>
      </c>
      <c r="H29" s="41">
        <v>692</v>
      </c>
      <c r="I29" s="41">
        <v>4</v>
      </c>
      <c r="J29" s="41">
        <v>111</v>
      </c>
      <c r="K29" s="41">
        <v>1</v>
      </c>
      <c r="L29" s="41">
        <v>84940</v>
      </c>
      <c r="M29" s="3"/>
      <c r="N29" s="3"/>
      <c r="O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2">
      <c r="A30" s="21" t="s">
        <v>50</v>
      </c>
      <c r="B30" s="2"/>
      <c r="C30" s="2"/>
      <c r="D30" s="47"/>
      <c r="E30" s="41">
        <v>503</v>
      </c>
      <c r="F30" s="41">
        <v>101</v>
      </c>
      <c r="G30" s="41">
        <v>402</v>
      </c>
      <c r="H30" s="41">
        <v>501</v>
      </c>
      <c r="I30" s="41">
        <v>2</v>
      </c>
      <c r="J30" s="41">
        <v>78</v>
      </c>
      <c r="K30" s="41">
        <v>0</v>
      </c>
      <c r="L30" s="41">
        <v>27352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">
      <c r="A31" s="17" t="s">
        <v>51</v>
      </c>
      <c r="B31" s="2"/>
      <c r="C31" s="2"/>
      <c r="D31" s="3"/>
      <c r="E31" s="20">
        <f t="shared" ref="E31:L31" si="6">SUM(E32,E33,E36,E37,E38,E39,E44)</f>
        <v>30</v>
      </c>
      <c r="F31" s="20">
        <f t="shared" si="6"/>
        <v>14</v>
      </c>
      <c r="G31" s="20">
        <f t="shared" si="6"/>
        <v>21</v>
      </c>
      <c r="H31" s="20">
        <f t="shared" si="6"/>
        <v>28</v>
      </c>
      <c r="I31" s="20">
        <f t="shared" si="6"/>
        <v>7</v>
      </c>
      <c r="J31" s="20">
        <f t="shared" si="6"/>
        <v>14</v>
      </c>
      <c r="K31" s="20">
        <f t="shared" si="6"/>
        <v>3</v>
      </c>
      <c r="L31" s="20">
        <f t="shared" si="6"/>
        <v>10152</v>
      </c>
    </row>
    <row r="32" spans="1:26" ht="25.5" customHeight="1" x14ac:dyDescent="0.2">
      <c r="A32" s="48" t="s">
        <v>52</v>
      </c>
      <c r="B32" s="2" t="s">
        <v>53</v>
      </c>
      <c r="C32" s="2" t="str">
        <f>VLOOKUP(B32,serial!$C$1:$D$37,2,FALSE)</f>
        <v>BASM</v>
      </c>
      <c r="D32" s="24" t="s">
        <v>54</v>
      </c>
      <c r="E32" s="41">
        <v>1</v>
      </c>
      <c r="F32" s="41">
        <v>1</v>
      </c>
      <c r="G32" s="41">
        <v>5</v>
      </c>
      <c r="H32" s="41">
        <v>1</v>
      </c>
      <c r="I32" s="41">
        <v>5</v>
      </c>
      <c r="J32" s="41">
        <v>0</v>
      </c>
      <c r="K32" s="41">
        <v>0</v>
      </c>
      <c r="L32" s="41">
        <v>4662</v>
      </c>
    </row>
    <row r="33" spans="1:12" ht="25.5" customHeight="1" x14ac:dyDescent="0.2">
      <c r="A33" s="49" t="s">
        <v>55</v>
      </c>
      <c r="B33" s="50"/>
      <c r="C33" s="50"/>
      <c r="D33" s="51"/>
      <c r="E33" s="52">
        <f t="shared" ref="E33:L33" si="7">SUM(E34,E35)</f>
        <v>11</v>
      </c>
      <c r="F33" s="52">
        <f t="shared" si="7"/>
        <v>7</v>
      </c>
      <c r="G33" s="52">
        <f t="shared" si="7"/>
        <v>4</v>
      </c>
      <c r="H33" s="52">
        <f t="shared" si="7"/>
        <v>10</v>
      </c>
      <c r="I33" s="52">
        <f t="shared" si="7"/>
        <v>1</v>
      </c>
      <c r="J33" s="52">
        <f t="shared" si="7"/>
        <v>7</v>
      </c>
      <c r="K33" s="52">
        <f t="shared" si="7"/>
        <v>0</v>
      </c>
      <c r="L33" s="52">
        <f t="shared" si="7"/>
        <v>3198</v>
      </c>
    </row>
    <row r="34" spans="1:12" ht="25.5" customHeight="1" x14ac:dyDescent="0.2">
      <c r="A34" s="21" t="s">
        <v>56</v>
      </c>
      <c r="B34" s="2" t="s">
        <v>57</v>
      </c>
      <c r="C34" s="2" t="str">
        <f>VLOOKUP(B34,serial!$C$1:$D$37,2,FALSE)</f>
        <v>BE_RTS</v>
      </c>
      <c r="D34" s="3" t="s">
        <v>58</v>
      </c>
      <c r="E34" s="41">
        <v>1</v>
      </c>
      <c r="F34" s="41">
        <v>1</v>
      </c>
      <c r="G34" s="41">
        <v>0</v>
      </c>
      <c r="H34" s="41">
        <v>1</v>
      </c>
      <c r="I34" s="41">
        <v>0</v>
      </c>
      <c r="J34" s="41">
        <v>1</v>
      </c>
      <c r="K34" s="41">
        <v>0</v>
      </c>
      <c r="L34" s="53">
        <v>1848</v>
      </c>
    </row>
    <row r="35" spans="1:12" ht="12.75" customHeight="1" x14ac:dyDescent="0.2">
      <c r="A35" s="21" t="s">
        <v>59</v>
      </c>
      <c r="B35" s="2" t="s">
        <v>60</v>
      </c>
      <c r="C35" s="2" t="str">
        <f>VLOOKUP(B35,serial!$C$1:$D$37,2,FALSE)</f>
        <v>BE_R</v>
      </c>
      <c r="D35" s="3" t="s">
        <v>61</v>
      </c>
      <c r="E35" s="41">
        <v>10</v>
      </c>
      <c r="F35" s="41">
        <v>6</v>
      </c>
      <c r="G35" s="41">
        <v>4</v>
      </c>
      <c r="H35" s="41">
        <v>9</v>
      </c>
      <c r="I35" s="41">
        <v>1</v>
      </c>
      <c r="J35" s="41">
        <v>6</v>
      </c>
      <c r="K35" s="41">
        <v>0</v>
      </c>
      <c r="L35" s="54">
        <v>1350</v>
      </c>
    </row>
    <row r="36" spans="1:12" ht="12.75" customHeight="1" x14ac:dyDescent="0.2">
      <c r="A36" s="55" t="s">
        <v>62</v>
      </c>
      <c r="B36" s="2" t="s">
        <v>63</v>
      </c>
      <c r="C36" s="2" t="str">
        <f>VLOOKUP(B36,serial!$C$1:$D$37,2,FALSE)</f>
        <v>AGEPI</v>
      </c>
      <c r="D36" s="3" t="s">
        <v>64</v>
      </c>
      <c r="E36" s="41">
        <v>1</v>
      </c>
      <c r="F36" s="41">
        <v>1</v>
      </c>
      <c r="G36" s="41">
        <v>0</v>
      </c>
      <c r="H36" s="41">
        <v>1</v>
      </c>
      <c r="I36" s="41">
        <v>0</v>
      </c>
      <c r="J36" s="41">
        <v>0</v>
      </c>
      <c r="K36" s="41">
        <v>0</v>
      </c>
      <c r="L36" s="54">
        <v>60</v>
      </c>
    </row>
    <row r="37" spans="1:12" ht="25.5" customHeight="1" x14ac:dyDescent="0.2">
      <c r="A37" s="48" t="s">
        <v>65</v>
      </c>
      <c r="B37" s="2" t="s">
        <v>66</v>
      </c>
      <c r="C37" s="2" t="str">
        <f>VLOOKUP(B37,serial!$C$1:$D$37,2,FALSE)</f>
        <v>CNIRN</v>
      </c>
      <c r="D37" s="3" t="s">
        <v>67</v>
      </c>
      <c r="E37" s="41">
        <v>1</v>
      </c>
      <c r="F37" s="41">
        <v>1</v>
      </c>
      <c r="G37" s="41">
        <v>0</v>
      </c>
      <c r="H37" s="41">
        <v>1</v>
      </c>
      <c r="I37" s="41">
        <v>0</v>
      </c>
      <c r="J37" s="41">
        <v>1</v>
      </c>
      <c r="K37" s="41">
        <v>0</v>
      </c>
      <c r="L37" s="56">
        <v>800</v>
      </c>
    </row>
    <row r="38" spans="1:12" ht="12.75" customHeight="1" x14ac:dyDescent="0.2">
      <c r="A38" s="48" t="s">
        <v>68</v>
      </c>
      <c r="B38" s="2" t="s">
        <v>69</v>
      </c>
      <c r="C38" s="2" t="str">
        <f>VLOOKUP(B38,serial!$C$1:$D$37,2,FALSE)</f>
        <v>BPRM</v>
      </c>
      <c r="D38" s="3" t="s">
        <v>70</v>
      </c>
      <c r="E38" s="41"/>
      <c r="F38" s="41"/>
      <c r="G38" s="41"/>
      <c r="H38" s="41"/>
      <c r="I38" s="41"/>
      <c r="J38" s="41"/>
      <c r="K38" s="41"/>
      <c r="L38" s="54"/>
    </row>
    <row r="39" spans="1:12" ht="16.5" customHeight="1" x14ac:dyDescent="0.2">
      <c r="A39" s="57" t="s">
        <v>71</v>
      </c>
      <c r="B39" s="58"/>
      <c r="C39" s="58"/>
      <c r="D39" s="59"/>
      <c r="E39" s="60">
        <f t="shared" ref="E39:L39" si="8">E42</f>
        <v>9</v>
      </c>
      <c r="F39" s="60">
        <f t="shared" si="8"/>
        <v>3</v>
      </c>
      <c r="G39" s="60">
        <f t="shared" si="8"/>
        <v>6</v>
      </c>
      <c r="H39" s="60">
        <f t="shared" si="8"/>
        <v>8</v>
      </c>
      <c r="I39" s="60">
        <f t="shared" si="8"/>
        <v>1</v>
      </c>
      <c r="J39" s="60">
        <f t="shared" si="8"/>
        <v>3</v>
      </c>
      <c r="K39" s="60">
        <f t="shared" si="8"/>
        <v>1</v>
      </c>
      <c r="L39" s="61">
        <f t="shared" si="8"/>
        <v>371</v>
      </c>
    </row>
    <row r="40" spans="1:12" ht="25.5" customHeight="1" x14ac:dyDescent="0.2">
      <c r="A40" s="62" t="s">
        <v>72</v>
      </c>
      <c r="B40" s="2" t="s">
        <v>73</v>
      </c>
      <c r="C40" s="2" t="str">
        <f>VLOOKUP(B40,serial!$C$1:$D$37,2,FALSE)</f>
        <v>BM_USM</v>
      </c>
      <c r="D40" s="3" t="s">
        <v>74</v>
      </c>
      <c r="E40" s="63">
        <v>1</v>
      </c>
      <c r="F40" s="63">
        <v>0</v>
      </c>
      <c r="G40" s="63">
        <v>1</v>
      </c>
      <c r="H40" s="63">
        <v>1</v>
      </c>
      <c r="I40" s="63">
        <f t="shared" ref="I40:K40" si="9">O40+U40</f>
        <v>0</v>
      </c>
      <c r="J40" s="63">
        <f t="shared" si="9"/>
        <v>0</v>
      </c>
      <c r="K40" s="63">
        <f t="shared" si="9"/>
        <v>0</v>
      </c>
      <c r="L40" s="64">
        <v>4404</v>
      </c>
    </row>
    <row r="41" spans="1:12" ht="39.75" customHeight="1" x14ac:dyDescent="0.2">
      <c r="A41" s="65" t="s">
        <v>75</v>
      </c>
      <c r="B41" s="2" t="s">
        <v>76</v>
      </c>
      <c r="C41" s="2" t="str">
        <f>VLOOKUP(B41,serial!$C$1:$D$37,2,FALSE)</f>
        <v>BM_S</v>
      </c>
      <c r="D41" s="3" t="s">
        <v>77</v>
      </c>
      <c r="E41" s="63">
        <v>5</v>
      </c>
      <c r="F41" s="63">
        <v>3</v>
      </c>
      <c r="G41" s="63">
        <v>2</v>
      </c>
      <c r="H41" s="63">
        <v>5</v>
      </c>
      <c r="I41" s="63">
        <f>O41+U41</f>
        <v>0</v>
      </c>
      <c r="J41" s="63">
        <v>1</v>
      </c>
      <c r="K41" s="63">
        <v>0</v>
      </c>
      <c r="L41" s="64">
        <v>961</v>
      </c>
    </row>
    <row r="42" spans="1:12" ht="25.5" customHeight="1" x14ac:dyDescent="0.2">
      <c r="A42" s="65" t="s">
        <v>78</v>
      </c>
      <c r="B42" s="2" t="s">
        <v>79</v>
      </c>
      <c r="C42" s="2" t="str">
        <f>VLOOKUP(B42,serial!$C$1:$D$37,2,FALSE)</f>
        <v>BM_R</v>
      </c>
      <c r="D42" s="3" t="s">
        <v>80</v>
      </c>
      <c r="E42" s="63">
        <v>9</v>
      </c>
      <c r="F42" s="63">
        <v>3</v>
      </c>
      <c r="G42" s="63">
        <v>6</v>
      </c>
      <c r="H42" s="63">
        <v>8</v>
      </c>
      <c r="I42" s="63">
        <v>1</v>
      </c>
      <c r="J42" s="63">
        <v>3</v>
      </c>
      <c r="K42" s="63">
        <v>1</v>
      </c>
      <c r="L42" s="64">
        <v>371</v>
      </c>
    </row>
    <row r="43" spans="1:12" ht="14.25" customHeight="1" x14ac:dyDescent="0.2">
      <c r="A43" s="66" t="s">
        <v>81</v>
      </c>
      <c r="B43" s="2"/>
      <c r="C43" s="2"/>
      <c r="D43" s="3"/>
      <c r="E43" s="67">
        <f t="shared" ref="E43:L43" si="10">SUM(E40:E42)</f>
        <v>15</v>
      </c>
      <c r="F43" s="67">
        <f t="shared" si="10"/>
        <v>6</v>
      </c>
      <c r="G43" s="67">
        <f t="shared" si="10"/>
        <v>9</v>
      </c>
      <c r="H43" s="67">
        <f t="shared" si="10"/>
        <v>14</v>
      </c>
      <c r="I43" s="67">
        <f t="shared" si="10"/>
        <v>1</v>
      </c>
      <c r="J43" s="67">
        <f t="shared" si="10"/>
        <v>4</v>
      </c>
      <c r="K43" s="67">
        <f t="shared" si="10"/>
        <v>1</v>
      </c>
      <c r="L43" s="68">
        <f t="shared" si="10"/>
        <v>5736</v>
      </c>
    </row>
    <row r="44" spans="1:12" ht="12.75" customHeight="1" x14ac:dyDescent="0.2">
      <c r="A44" s="69" t="s">
        <v>82</v>
      </c>
      <c r="B44" s="50"/>
      <c r="C44" s="70"/>
      <c r="D44" s="70"/>
      <c r="E44" s="60">
        <f t="shared" ref="E44:L44" si="11">E47</f>
        <v>7</v>
      </c>
      <c r="F44" s="60">
        <f t="shared" si="11"/>
        <v>1</v>
      </c>
      <c r="G44" s="60">
        <f t="shared" si="11"/>
        <v>6</v>
      </c>
      <c r="H44" s="60">
        <f t="shared" si="11"/>
        <v>7</v>
      </c>
      <c r="I44" s="60">
        <f t="shared" si="11"/>
        <v>0</v>
      </c>
      <c r="J44" s="60">
        <f t="shared" si="11"/>
        <v>3</v>
      </c>
      <c r="K44" s="60">
        <f t="shared" si="11"/>
        <v>2</v>
      </c>
      <c r="L44" s="61">
        <f t="shared" si="11"/>
        <v>1061</v>
      </c>
    </row>
    <row r="45" spans="1:12" ht="25.5" customHeight="1" x14ac:dyDescent="0.2">
      <c r="A45" s="21" t="s">
        <v>83</v>
      </c>
      <c r="B45" s="2" t="s">
        <v>84</v>
      </c>
      <c r="C45" s="2" t="str">
        <f>VLOOKUP(B45,serial!$C$1:$D$37,2,FALSE)</f>
        <v>BA_RS</v>
      </c>
      <c r="D45" s="3" t="s">
        <v>85</v>
      </c>
      <c r="E45" s="41">
        <v>1</v>
      </c>
      <c r="F45" s="41">
        <v>0</v>
      </c>
      <c r="G45" s="41">
        <v>1</v>
      </c>
      <c r="H45" s="41">
        <v>1</v>
      </c>
      <c r="I45" s="41">
        <v>0</v>
      </c>
      <c r="J45" s="41">
        <v>0</v>
      </c>
      <c r="K45" s="41">
        <v>0</v>
      </c>
      <c r="L45" s="54">
        <v>2058</v>
      </c>
    </row>
    <row r="46" spans="1:12" ht="38.25" customHeight="1" x14ac:dyDescent="0.2">
      <c r="A46" s="21" t="s">
        <v>86</v>
      </c>
      <c r="B46" s="2" t="s">
        <v>87</v>
      </c>
      <c r="C46" s="2" t="str">
        <f>VLOOKUP(B46,serial!$C$1:$D$37,2,FALSE)</f>
        <v>BA_PT</v>
      </c>
      <c r="D46" s="3" t="s">
        <v>88</v>
      </c>
      <c r="E46" s="41">
        <v>8</v>
      </c>
      <c r="F46" s="41">
        <v>0</v>
      </c>
      <c r="G46" s="41">
        <v>8</v>
      </c>
      <c r="H46" s="41">
        <v>8</v>
      </c>
      <c r="I46" s="41">
        <v>0</v>
      </c>
      <c r="J46" s="41">
        <v>1</v>
      </c>
      <c r="K46" s="41">
        <v>0</v>
      </c>
      <c r="L46" s="54">
        <v>16801</v>
      </c>
    </row>
    <row r="47" spans="1:12" ht="25.5" customHeight="1" x14ac:dyDescent="0.2">
      <c r="A47" s="21" t="s">
        <v>89</v>
      </c>
      <c r="B47" s="2" t="s">
        <v>90</v>
      </c>
      <c r="C47" s="2" t="str">
        <f>VLOOKUP(B47,serial!$C$1:$D$37,2,FALSE)</f>
        <v>BA_R</v>
      </c>
      <c r="D47" s="3" t="s">
        <v>91</v>
      </c>
      <c r="E47" s="41">
        <v>7</v>
      </c>
      <c r="F47" s="41">
        <v>1</v>
      </c>
      <c r="G47" s="41">
        <v>6</v>
      </c>
      <c r="H47" s="41">
        <v>7</v>
      </c>
      <c r="I47" s="41">
        <v>0</v>
      </c>
      <c r="J47" s="41">
        <v>3</v>
      </c>
      <c r="K47" s="41">
        <v>2</v>
      </c>
      <c r="L47" s="54">
        <v>1061</v>
      </c>
    </row>
    <row r="48" spans="1:12" ht="15.75" customHeight="1" x14ac:dyDescent="0.2">
      <c r="A48" s="71" t="s">
        <v>92</v>
      </c>
      <c r="B48" s="2"/>
      <c r="C48" s="2"/>
      <c r="D48" s="3"/>
      <c r="E48" s="67">
        <f t="shared" ref="E48:L48" si="12">SUM(E45:E47)</f>
        <v>16</v>
      </c>
      <c r="F48" s="67">
        <f t="shared" si="12"/>
        <v>1</v>
      </c>
      <c r="G48" s="67">
        <f t="shared" si="12"/>
        <v>15</v>
      </c>
      <c r="H48" s="67">
        <f t="shared" si="12"/>
        <v>16</v>
      </c>
      <c r="I48" s="67">
        <f t="shared" si="12"/>
        <v>0</v>
      </c>
      <c r="J48" s="67">
        <f t="shared" si="12"/>
        <v>4</v>
      </c>
      <c r="K48" s="67">
        <f t="shared" si="12"/>
        <v>2</v>
      </c>
      <c r="L48" s="68">
        <f t="shared" si="12"/>
        <v>19920</v>
      </c>
    </row>
    <row r="49" spans="1:12" ht="25.5" customHeight="1" x14ac:dyDescent="0.2">
      <c r="A49" s="49" t="s">
        <v>93</v>
      </c>
      <c r="B49" s="50"/>
      <c r="C49" s="50"/>
      <c r="D49" s="70"/>
      <c r="E49" s="72">
        <f t="shared" ref="E49:L49" si="13">SUM(E50:E51)</f>
        <v>4</v>
      </c>
      <c r="F49" s="72">
        <f t="shared" si="13"/>
        <v>3</v>
      </c>
      <c r="G49" s="72">
        <f t="shared" si="13"/>
        <v>1</v>
      </c>
      <c r="H49" s="72">
        <f t="shared" si="13"/>
        <v>3</v>
      </c>
      <c r="I49" s="72">
        <f t="shared" si="13"/>
        <v>2</v>
      </c>
      <c r="J49" s="72">
        <f t="shared" si="13"/>
        <v>0</v>
      </c>
      <c r="K49" s="72">
        <f t="shared" si="13"/>
        <v>0</v>
      </c>
      <c r="L49" s="73">
        <f t="shared" si="13"/>
        <v>1815</v>
      </c>
    </row>
    <row r="50" spans="1:12" ht="25.5" customHeight="1" x14ac:dyDescent="0.2">
      <c r="A50" s="62" t="s">
        <v>94</v>
      </c>
      <c r="B50" s="2" t="s">
        <v>95</v>
      </c>
      <c r="C50" s="2" t="str">
        <f>VLOOKUP(B50,serial!$C$1:$D$37,2,FALSE)</f>
        <v>BE_RM</v>
      </c>
      <c r="D50" s="3" t="s">
        <v>96</v>
      </c>
      <c r="E50" s="41">
        <v>1</v>
      </c>
      <c r="F50" s="41">
        <v>1</v>
      </c>
      <c r="G50" s="41">
        <v>0</v>
      </c>
      <c r="H50" s="41">
        <v>1</v>
      </c>
      <c r="I50" s="41">
        <v>1</v>
      </c>
      <c r="J50" s="41">
        <v>0</v>
      </c>
      <c r="K50" s="41">
        <v>0</v>
      </c>
      <c r="L50" s="54">
        <v>1350</v>
      </c>
    </row>
    <row r="51" spans="1:12" ht="41.25" customHeight="1" x14ac:dyDescent="0.2">
      <c r="A51" s="62" t="s">
        <v>97</v>
      </c>
      <c r="B51" s="2" t="s">
        <v>98</v>
      </c>
      <c r="C51" s="2" t="str">
        <f>VLOOKUP(B51,serial!$C$1:$D$37,2,FALSE)</f>
        <v>BE_PT</v>
      </c>
      <c r="D51" s="3" t="s">
        <v>99</v>
      </c>
      <c r="E51" s="41">
        <v>3</v>
      </c>
      <c r="F51" s="41">
        <v>2</v>
      </c>
      <c r="G51" s="41">
        <v>1</v>
      </c>
      <c r="H51" s="41">
        <v>2</v>
      </c>
      <c r="I51" s="41">
        <v>1</v>
      </c>
      <c r="J51" s="41">
        <v>0</v>
      </c>
      <c r="K51" s="41">
        <v>0</v>
      </c>
      <c r="L51" s="54">
        <v>465</v>
      </c>
    </row>
    <row r="52" spans="1:12" ht="25.5" customHeight="1" x14ac:dyDescent="0.2">
      <c r="A52" s="74" t="s">
        <v>100</v>
      </c>
      <c r="B52" s="50"/>
      <c r="C52" s="50"/>
      <c r="D52" s="70"/>
      <c r="E52" s="72">
        <f t="shared" ref="E52:L52" si="14">SUM(E53:E55)</f>
        <v>57</v>
      </c>
      <c r="F52" s="72">
        <f t="shared" si="14"/>
        <v>20</v>
      </c>
      <c r="G52" s="72">
        <f t="shared" si="14"/>
        <v>37</v>
      </c>
      <c r="H52" s="72">
        <f t="shared" si="14"/>
        <v>57</v>
      </c>
      <c r="I52" s="72">
        <f t="shared" si="14"/>
        <v>0</v>
      </c>
      <c r="J52" s="72">
        <f t="shared" si="14"/>
        <v>19</v>
      </c>
      <c r="K52" s="72">
        <f t="shared" si="14"/>
        <v>1</v>
      </c>
      <c r="L52" s="73">
        <f t="shared" si="14"/>
        <v>9765</v>
      </c>
    </row>
    <row r="53" spans="1:12" ht="25.5" customHeight="1" x14ac:dyDescent="0.2">
      <c r="A53" s="62" t="s">
        <v>101</v>
      </c>
      <c r="B53" s="2" t="s">
        <v>102</v>
      </c>
      <c r="C53" s="2" t="str">
        <f>VLOOKUP(B53,serial!$C$1:$D$37,2,FALSE)</f>
        <v>BT_RM</v>
      </c>
      <c r="D53" s="3" t="s">
        <v>103</v>
      </c>
      <c r="E53" s="41">
        <v>1</v>
      </c>
      <c r="F53" s="41">
        <v>0</v>
      </c>
      <c r="G53" s="41">
        <v>1</v>
      </c>
      <c r="H53" s="41">
        <v>1</v>
      </c>
      <c r="I53" s="41">
        <v>0</v>
      </c>
      <c r="J53" s="41">
        <v>1</v>
      </c>
      <c r="K53" s="41">
        <v>0</v>
      </c>
      <c r="L53" s="54">
        <v>2400</v>
      </c>
    </row>
    <row r="54" spans="1:12" ht="39.75" customHeight="1" x14ac:dyDescent="0.2">
      <c r="A54" s="62" t="s">
        <v>104</v>
      </c>
      <c r="B54" s="2" t="s">
        <v>105</v>
      </c>
      <c r="C54" s="2" t="str">
        <f>VLOOKUP(B54,serial!$C$1:$D$37,2,FALSE)</f>
        <v>BT_PT</v>
      </c>
      <c r="D54" s="3" t="s">
        <v>106</v>
      </c>
      <c r="E54" s="41">
        <v>14</v>
      </c>
      <c r="F54" s="41">
        <v>5</v>
      </c>
      <c r="G54" s="41">
        <v>9</v>
      </c>
      <c r="H54" s="41">
        <v>14</v>
      </c>
      <c r="I54" s="41">
        <v>0</v>
      </c>
      <c r="J54" s="41">
        <v>6</v>
      </c>
      <c r="K54" s="41">
        <v>1</v>
      </c>
      <c r="L54" s="64">
        <v>3248</v>
      </c>
    </row>
    <row r="55" spans="1:12" ht="25.5" customHeight="1" x14ac:dyDescent="0.2">
      <c r="A55" s="75" t="s">
        <v>107</v>
      </c>
      <c r="B55" s="2" t="s">
        <v>44</v>
      </c>
      <c r="C55" s="2" t="str">
        <f>VLOOKUP(B55,serial!$C$1:$D$37,2,FALSE)</f>
        <v>BT_SP</v>
      </c>
      <c r="D55" s="3" t="s">
        <v>108</v>
      </c>
      <c r="E55" s="41">
        <v>42</v>
      </c>
      <c r="F55" s="41">
        <v>15</v>
      </c>
      <c r="G55" s="41">
        <v>27</v>
      </c>
      <c r="H55" s="41">
        <v>42</v>
      </c>
      <c r="I55" s="41">
        <v>0</v>
      </c>
      <c r="J55" s="41">
        <v>12</v>
      </c>
      <c r="K55" s="41">
        <v>0</v>
      </c>
      <c r="L55" s="54">
        <v>4117</v>
      </c>
    </row>
    <row r="56" spans="1:12" ht="25.5" customHeight="1" x14ac:dyDescent="0.2">
      <c r="A56" s="49" t="s">
        <v>109</v>
      </c>
      <c r="B56" s="50"/>
      <c r="C56" s="50"/>
      <c r="D56" s="70"/>
      <c r="E56" s="72">
        <f t="shared" ref="E56:L56" si="15">SUM(E57:E58)</f>
        <v>7</v>
      </c>
      <c r="F56" s="72">
        <f t="shared" si="15"/>
        <v>0</v>
      </c>
      <c r="G56" s="72">
        <f t="shared" si="15"/>
        <v>8</v>
      </c>
      <c r="H56" s="72">
        <f t="shared" si="15"/>
        <v>7</v>
      </c>
      <c r="I56" s="72">
        <f t="shared" si="15"/>
        <v>0</v>
      </c>
      <c r="J56" s="72">
        <f t="shared" si="15"/>
        <v>0</v>
      </c>
      <c r="K56" s="72">
        <f t="shared" si="15"/>
        <v>0</v>
      </c>
      <c r="L56" s="73">
        <f t="shared" si="15"/>
        <v>1205</v>
      </c>
    </row>
    <row r="57" spans="1:12" ht="25.5" customHeight="1" x14ac:dyDescent="0.2">
      <c r="A57" s="21" t="s">
        <v>110</v>
      </c>
      <c r="B57" s="2" t="s">
        <v>111</v>
      </c>
      <c r="C57" s="2" t="str">
        <f>VLOOKUP(B57,serial!$C$1:$D$37,2,FALSE)</f>
        <v>BAM_RM</v>
      </c>
      <c r="D57" s="3" t="s">
        <v>112</v>
      </c>
      <c r="E57" s="41">
        <v>1</v>
      </c>
      <c r="F57" s="41">
        <v>0</v>
      </c>
      <c r="G57" s="41">
        <v>2</v>
      </c>
      <c r="H57" s="41">
        <v>1</v>
      </c>
      <c r="I57" s="41">
        <v>0</v>
      </c>
      <c r="J57" s="41">
        <v>0</v>
      </c>
      <c r="K57" s="41">
        <v>0</v>
      </c>
      <c r="L57" s="54">
        <v>547</v>
      </c>
    </row>
    <row r="58" spans="1:12" ht="38.25" customHeight="1" x14ac:dyDescent="0.2">
      <c r="A58" s="21" t="s">
        <v>113</v>
      </c>
      <c r="B58" s="2" t="s">
        <v>114</v>
      </c>
      <c r="C58" s="2" t="str">
        <f>VLOOKUP(B58,serial!$C$1:$D$37,2,FALSE)</f>
        <v>BAM_PT</v>
      </c>
      <c r="D58" s="3" t="s">
        <v>115</v>
      </c>
      <c r="E58" s="41">
        <v>6</v>
      </c>
      <c r="F58" s="41">
        <v>0</v>
      </c>
      <c r="G58" s="41">
        <v>6</v>
      </c>
      <c r="H58" s="41">
        <v>6</v>
      </c>
      <c r="I58" s="41">
        <v>0</v>
      </c>
      <c r="J58" s="41">
        <v>0</v>
      </c>
      <c r="K58" s="41">
        <v>0</v>
      </c>
      <c r="L58" s="54">
        <v>658</v>
      </c>
    </row>
    <row r="59" spans="1:12" ht="25.5" customHeight="1" x14ac:dyDescent="0.2">
      <c r="A59" s="76" t="s">
        <v>116</v>
      </c>
      <c r="B59" s="77"/>
      <c r="C59" s="77"/>
      <c r="D59" s="78"/>
      <c r="E59" s="79">
        <f t="shared" ref="E59:L59" si="16">E31+E22+E19+E16</f>
        <v>2655</v>
      </c>
      <c r="F59" s="79">
        <f t="shared" si="16"/>
        <v>548</v>
      </c>
      <c r="G59" s="79">
        <f t="shared" si="16"/>
        <v>2108</v>
      </c>
      <c r="H59" s="79">
        <f t="shared" si="16"/>
        <v>2370</v>
      </c>
      <c r="I59" s="79">
        <f t="shared" si="16"/>
        <v>286</v>
      </c>
      <c r="J59" s="79">
        <f t="shared" si="16"/>
        <v>424</v>
      </c>
      <c r="K59" s="79">
        <f t="shared" si="16"/>
        <v>15</v>
      </c>
      <c r="L59" s="79">
        <f t="shared" si="16"/>
        <v>317912</v>
      </c>
    </row>
    <row r="60" spans="1:12" ht="12.75" customHeight="1" x14ac:dyDescent="0.2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</row>
    <row r="243" spans="1:12" ht="12.75" customHeight="1" x14ac:dyDescent="0.2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</row>
    <row r="244" spans="1:12" ht="12.75" customHeight="1" x14ac:dyDescent="0.2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</row>
    <row r="245" spans="1:12" ht="12.75" customHeight="1" x14ac:dyDescent="0.2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</row>
    <row r="246" spans="1:12" ht="12.75" customHeight="1" x14ac:dyDescent="0.2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</row>
    <row r="247" spans="1:12" ht="12.75" customHeight="1" x14ac:dyDescent="0.2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</row>
    <row r="248" spans="1:12" ht="12.75" customHeight="1" x14ac:dyDescent="0.2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</row>
    <row r="249" spans="1:12" ht="12.75" customHeight="1" x14ac:dyDescent="0.2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</row>
    <row r="250" spans="1:12" ht="12.75" customHeight="1" x14ac:dyDescent="0.2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</row>
    <row r="251" spans="1:12" ht="12.75" customHeight="1" x14ac:dyDescent="0.2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</row>
    <row r="252" spans="1:12" ht="12.75" customHeight="1" x14ac:dyDescent="0.2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</row>
    <row r="253" spans="1:12" ht="12.75" customHeight="1" x14ac:dyDescent="0.2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</row>
    <row r="254" spans="1:12" ht="12.75" customHeight="1" x14ac:dyDescent="0.2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</row>
    <row r="255" spans="1:12" ht="12.75" customHeight="1" x14ac:dyDescent="0.2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</row>
    <row r="256" spans="1:12" ht="12.75" customHeight="1" x14ac:dyDescent="0.2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</row>
    <row r="257" spans="1:12" ht="12.75" customHeight="1" x14ac:dyDescent="0.2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</row>
    <row r="258" spans="1:12" ht="12.75" customHeight="1" x14ac:dyDescent="0.2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</row>
    <row r="259" spans="1:12" ht="12.75" customHeight="1" x14ac:dyDescent="0.2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</row>
    <row r="260" spans="1:12" ht="15.75" customHeight="1" x14ac:dyDescent="0.2"/>
    <row r="261" spans="1:12" ht="15.75" customHeight="1" x14ac:dyDescent="0.2"/>
    <row r="262" spans="1:12" ht="15.75" customHeight="1" x14ac:dyDescent="0.2"/>
    <row r="263" spans="1:12" ht="15.75" customHeight="1" x14ac:dyDescent="0.2"/>
    <row r="264" spans="1:12" ht="15.75" customHeight="1" x14ac:dyDescent="0.2"/>
    <row r="265" spans="1:12" ht="15.75" customHeight="1" x14ac:dyDescent="0.2"/>
    <row r="266" spans="1:12" ht="15.75" customHeight="1" x14ac:dyDescent="0.2"/>
    <row r="267" spans="1:12" ht="15.75" customHeight="1" x14ac:dyDescent="0.2"/>
    <row r="268" spans="1:12" ht="15.75" customHeight="1" x14ac:dyDescent="0.2"/>
    <row r="269" spans="1:12" ht="15.75" customHeight="1" x14ac:dyDescent="0.2"/>
    <row r="270" spans="1:12" ht="15.75" customHeight="1" x14ac:dyDescent="0.2"/>
    <row r="271" spans="1:12" ht="15.75" customHeight="1" x14ac:dyDescent="0.2"/>
    <row r="272" spans="1:1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E8:L8"/>
    <mergeCell ref="E9:L9"/>
    <mergeCell ref="J1:L1"/>
    <mergeCell ref="J2:L2"/>
    <mergeCell ref="J3:L3"/>
    <mergeCell ref="E6:L6"/>
    <mergeCell ref="J7:L7"/>
    <mergeCell ref="A9:A11"/>
    <mergeCell ref="E10:E11"/>
    <mergeCell ref="F10:I10"/>
    <mergeCell ref="J10:K10"/>
    <mergeCell ref="L10:L11"/>
  </mergeCells>
  <dataValidations count="2">
    <dataValidation type="list" allowBlank="1" showErrorMessage="1" sqref="B17:B18 B20:B21 B23:B30 B32 B34:B38 B40:B42 B45:B47 B50:B51 B53:B55 B57:B58">
      <formula1>types</formula1>
    </dataValidation>
    <dataValidation type="list" allowBlank="1" showErrorMessage="1" sqref="E1:H5">
      <formula1>serials</formula1>
    </dataValidation>
  </dataValidations>
  <pageMargins left="0.55118110236220474" right="0.55118110236220474" top="0.39370078740157483" bottom="0.35433070866141742" header="0" footer="0"/>
  <pageSetup paperSize="9" orientation="landscape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63" workbookViewId="0">
      <selection activeCell="N57" sqref="N57"/>
    </sheetView>
  </sheetViews>
  <sheetFormatPr defaultColWidth="14.42578125" defaultRowHeight="15" customHeight="1" x14ac:dyDescent="0.2"/>
  <cols>
    <col min="1" max="1" width="46.85546875" customWidth="1"/>
    <col min="2" max="2" width="24" hidden="1" customWidth="1"/>
    <col min="3" max="3" width="14.42578125" hidden="1" customWidth="1"/>
    <col min="4" max="4" width="20.5703125" hidden="1" customWidth="1"/>
    <col min="5" max="5" width="10.7109375" customWidth="1"/>
    <col min="6" max="6" width="9.140625" customWidth="1"/>
    <col min="7" max="7" width="9.42578125" customWidth="1"/>
    <col min="8" max="8" width="10.140625" customWidth="1"/>
    <col min="9" max="9" width="8.5703125" customWidth="1"/>
    <col min="10" max="10" width="10.140625" customWidth="1"/>
    <col min="11" max="11" width="9.28515625" customWidth="1"/>
    <col min="12" max="12" width="9.140625" customWidth="1"/>
    <col min="13" max="26" width="8.7109375" customWidth="1"/>
  </cols>
  <sheetData>
    <row r="1" spans="1:26" ht="21" customHeight="1" x14ac:dyDescent="0.2">
      <c r="A1" s="383" t="s">
        <v>162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2.25" customHeight="1" x14ac:dyDescent="0.2">
      <c r="A2" s="262"/>
      <c r="B2" s="262"/>
      <c r="C2" s="262"/>
      <c r="D2" s="262"/>
      <c r="E2" s="363" t="s">
        <v>211</v>
      </c>
      <c r="F2" s="353"/>
      <c r="G2" s="354"/>
      <c r="H2" s="363" t="s">
        <v>212</v>
      </c>
      <c r="I2" s="353"/>
      <c r="J2" s="354"/>
      <c r="K2" s="378" t="s">
        <v>213</v>
      </c>
      <c r="L2" s="354"/>
      <c r="M2" s="392" t="s">
        <v>214</v>
      </c>
      <c r="N2" s="354"/>
    </row>
    <row r="3" spans="1:26" ht="18" customHeight="1" x14ac:dyDescent="0.2">
      <c r="A3" s="393" t="s">
        <v>1</v>
      </c>
      <c r="B3" s="115"/>
      <c r="C3" s="115"/>
      <c r="D3" s="115"/>
      <c r="E3" s="387" t="s">
        <v>215</v>
      </c>
      <c r="F3" s="387" t="s">
        <v>216</v>
      </c>
      <c r="G3" s="387" t="s">
        <v>173</v>
      </c>
      <c r="H3" s="387" t="s">
        <v>215</v>
      </c>
      <c r="I3" s="387" t="s">
        <v>216</v>
      </c>
      <c r="J3" s="368" t="s">
        <v>173</v>
      </c>
      <c r="K3" s="346" t="s">
        <v>217</v>
      </c>
      <c r="L3" s="390" t="s">
        <v>218</v>
      </c>
      <c r="M3" s="391" t="s">
        <v>219</v>
      </c>
      <c r="N3" s="391" t="s">
        <v>220</v>
      </c>
    </row>
    <row r="4" spans="1:26" ht="111" customHeight="1" x14ac:dyDescent="0.2">
      <c r="A4" s="345"/>
      <c r="B4" s="115"/>
      <c r="C4" s="115"/>
      <c r="D4" s="115"/>
      <c r="E4" s="345"/>
      <c r="F4" s="345"/>
      <c r="G4" s="345"/>
      <c r="H4" s="345"/>
      <c r="I4" s="345"/>
      <c r="J4" s="345"/>
      <c r="K4" s="345"/>
      <c r="L4" s="377"/>
      <c r="M4" s="345"/>
      <c r="N4" s="345"/>
    </row>
    <row r="5" spans="1:26" ht="12.75" customHeight="1" x14ac:dyDescent="0.2">
      <c r="A5" s="172" t="s">
        <v>221</v>
      </c>
      <c r="B5" s="172"/>
      <c r="C5" s="172"/>
      <c r="D5" s="172"/>
      <c r="E5" s="263">
        <v>93</v>
      </c>
      <c r="F5" s="210">
        <v>94</v>
      </c>
      <c r="G5" s="210">
        <v>95</v>
      </c>
      <c r="H5" s="173">
        <v>96</v>
      </c>
      <c r="I5" s="173">
        <v>97</v>
      </c>
      <c r="J5" s="173">
        <v>98</v>
      </c>
      <c r="K5" s="173">
        <v>99</v>
      </c>
      <c r="L5" s="174">
        <v>100</v>
      </c>
      <c r="M5" s="173">
        <v>101</v>
      </c>
      <c r="N5" s="173">
        <v>102</v>
      </c>
    </row>
    <row r="6" spans="1:26" ht="12.75" hidden="1" customHeight="1" x14ac:dyDescent="0.2">
      <c r="A6" s="14" t="s">
        <v>17</v>
      </c>
      <c r="B6" s="172"/>
      <c r="C6" s="172"/>
      <c r="D6" s="172"/>
      <c r="E6" s="89"/>
      <c r="F6" s="89"/>
      <c r="G6" s="89"/>
      <c r="H6" s="88"/>
      <c r="I6" s="88"/>
      <c r="J6" s="88"/>
      <c r="K6" s="88"/>
      <c r="L6" s="244"/>
      <c r="M6" s="249"/>
      <c r="N6" s="249"/>
    </row>
    <row r="7" spans="1:26" ht="12.75" hidden="1" customHeight="1" x14ac:dyDescent="0.2">
      <c r="A7" s="14" t="s">
        <v>18</v>
      </c>
      <c r="B7" s="172"/>
      <c r="C7" s="172"/>
      <c r="D7" s="172"/>
      <c r="E7" s="14"/>
      <c r="F7" s="172"/>
      <c r="G7" s="172"/>
      <c r="H7" s="172"/>
      <c r="I7" s="172"/>
      <c r="J7" s="172"/>
      <c r="K7" s="249"/>
      <c r="L7" s="256"/>
      <c r="M7" s="249"/>
      <c r="N7" s="249"/>
    </row>
    <row r="8" spans="1:26" ht="12.75" hidden="1" customHeight="1" x14ac:dyDescent="0.2">
      <c r="A8" s="14" t="s">
        <v>19</v>
      </c>
      <c r="B8" s="172"/>
      <c r="C8" s="172"/>
      <c r="D8" s="172"/>
      <c r="E8" s="14"/>
      <c r="F8" s="172"/>
      <c r="G8" s="172"/>
      <c r="H8" s="172"/>
      <c r="I8" s="249"/>
      <c r="J8" s="172"/>
      <c r="K8" s="249"/>
      <c r="L8" s="256"/>
      <c r="M8" s="249"/>
      <c r="N8" s="249"/>
    </row>
    <row r="9" spans="1:26" ht="15" customHeight="1" x14ac:dyDescent="0.2">
      <c r="A9" s="17" t="s">
        <v>20</v>
      </c>
      <c r="B9" s="18"/>
      <c r="C9" s="18"/>
      <c r="D9" s="19"/>
      <c r="E9" s="20">
        <f t="shared" ref="E9:N9" si="0">SUM(E10:E11)</f>
        <v>210</v>
      </c>
      <c r="F9" s="20">
        <f t="shared" si="0"/>
        <v>4875</v>
      </c>
      <c r="G9" s="20">
        <f t="shared" si="0"/>
        <v>2120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116</v>
      </c>
      <c r="L9" s="264">
        <f t="shared" si="0"/>
        <v>23</v>
      </c>
      <c r="M9" s="264">
        <f t="shared" si="0"/>
        <v>45</v>
      </c>
      <c r="N9" s="20">
        <f t="shared" si="0"/>
        <v>1200</v>
      </c>
    </row>
    <row r="10" spans="1:26" ht="13.5" customHeight="1" x14ac:dyDescent="0.2">
      <c r="A10" s="21" t="s">
        <v>21</v>
      </c>
      <c r="B10" s="2" t="s">
        <v>22</v>
      </c>
      <c r="C10" s="2" t="str">
        <f>VLOOKUP(B10,serial!$C$1:$D$37,2,FALSE)</f>
        <v>BN</v>
      </c>
      <c r="D10" s="3" t="s">
        <v>23</v>
      </c>
      <c r="E10" s="25">
        <v>144</v>
      </c>
      <c r="F10" s="92">
        <v>2755</v>
      </c>
      <c r="G10" s="92">
        <v>0</v>
      </c>
      <c r="H10" s="92">
        <v>0</v>
      </c>
      <c r="I10" s="92">
        <v>0</v>
      </c>
      <c r="J10" s="218">
        <v>0</v>
      </c>
      <c r="K10" s="25">
        <v>38</v>
      </c>
      <c r="L10" s="92">
        <v>14</v>
      </c>
      <c r="M10" s="265">
        <v>41</v>
      </c>
      <c r="N10" s="265">
        <v>850</v>
      </c>
      <c r="Q10" s="254"/>
    </row>
    <row r="11" spans="1:26" ht="15.75" customHeight="1" x14ac:dyDescent="0.2">
      <c r="A11" s="21" t="s">
        <v>24</v>
      </c>
      <c r="B11" s="2" t="s">
        <v>25</v>
      </c>
      <c r="C11" s="2" t="str">
        <f>VLOOKUP(B11,serial!$C$1:$D$37,2,FALSE)</f>
        <v>BNC</v>
      </c>
      <c r="D11" s="3" t="s">
        <v>26</v>
      </c>
      <c r="E11" s="22">
        <v>66</v>
      </c>
      <c r="F11" s="23">
        <v>2120</v>
      </c>
      <c r="G11" s="23">
        <v>2120</v>
      </c>
      <c r="H11" s="23">
        <v>0</v>
      </c>
      <c r="I11" s="23">
        <v>0</v>
      </c>
      <c r="J11" s="219">
        <v>0</v>
      </c>
      <c r="K11" s="22">
        <v>78</v>
      </c>
      <c r="L11" s="23">
        <v>9</v>
      </c>
      <c r="M11" s="266">
        <v>4</v>
      </c>
      <c r="N11" s="266">
        <v>350</v>
      </c>
    </row>
    <row r="12" spans="1:26" ht="20.25" customHeight="1" x14ac:dyDescent="0.2">
      <c r="A12" s="17" t="s">
        <v>27</v>
      </c>
      <c r="B12" s="231"/>
      <c r="C12" s="231"/>
      <c r="D12" s="232"/>
      <c r="E12" s="20">
        <f t="shared" ref="E12:N12" si="1">SUM(E13:E14)</f>
        <v>40900</v>
      </c>
      <c r="F12" s="20">
        <f t="shared" si="1"/>
        <v>74182</v>
      </c>
      <c r="G12" s="20">
        <f t="shared" si="1"/>
        <v>52035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4340</v>
      </c>
      <c r="L12" s="264">
        <f t="shared" si="1"/>
        <v>117</v>
      </c>
      <c r="M12" s="264">
        <f t="shared" si="1"/>
        <v>3008</v>
      </c>
      <c r="N12" s="20">
        <f t="shared" si="1"/>
        <v>40258</v>
      </c>
    </row>
    <row r="13" spans="1:26" ht="15" customHeight="1" x14ac:dyDescent="0.2">
      <c r="A13" s="21" t="s">
        <v>28</v>
      </c>
      <c r="B13" s="2" t="s">
        <v>29</v>
      </c>
      <c r="C13" s="2" t="str">
        <f>VLOOKUP(B13,serial!$C$1:$D$37,2,FALSE)</f>
        <v>BO</v>
      </c>
      <c r="D13" s="24" t="s">
        <v>30</v>
      </c>
      <c r="E13" s="25">
        <v>11877</v>
      </c>
      <c r="F13" s="25">
        <v>24881</v>
      </c>
      <c r="G13" s="25">
        <v>16569</v>
      </c>
      <c r="H13" s="25">
        <v>0</v>
      </c>
      <c r="I13" s="25">
        <v>0</v>
      </c>
      <c r="J13" s="25">
        <v>0</v>
      </c>
      <c r="K13" s="25">
        <v>981</v>
      </c>
      <c r="L13" s="25">
        <v>57</v>
      </c>
      <c r="M13" s="54">
        <v>533</v>
      </c>
      <c r="N13" s="54">
        <v>9990</v>
      </c>
    </row>
    <row r="14" spans="1:26" ht="14.25" customHeight="1" x14ac:dyDescent="0.2">
      <c r="A14" s="21" t="s">
        <v>31</v>
      </c>
      <c r="B14" s="2" t="s">
        <v>32</v>
      </c>
      <c r="C14" s="2" t="str">
        <f>VLOOKUP(B14,serial!$C$1:$D$37,2,FALSE)</f>
        <v>BCS</v>
      </c>
      <c r="D14" s="26" t="s">
        <v>33</v>
      </c>
      <c r="E14" s="25">
        <v>29023</v>
      </c>
      <c r="F14" s="92">
        <v>49301</v>
      </c>
      <c r="G14" s="92">
        <v>35466</v>
      </c>
      <c r="H14" s="92">
        <v>0</v>
      </c>
      <c r="I14" s="92">
        <v>0</v>
      </c>
      <c r="J14" s="218">
        <v>0</v>
      </c>
      <c r="K14" s="25">
        <v>3359</v>
      </c>
      <c r="L14" s="92">
        <v>60</v>
      </c>
      <c r="M14" s="265">
        <v>2475</v>
      </c>
      <c r="N14" s="265">
        <v>30268</v>
      </c>
    </row>
    <row r="15" spans="1:26" ht="26.25" customHeight="1" x14ac:dyDescent="0.2">
      <c r="A15" s="17" t="s">
        <v>34</v>
      </c>
      <c r="B15" s="231"/>
      <c r="C15" s="231"/>
      <c r="D15" s="233"/>
      <c r="E15" s="20">
        <f>E16+E17+E20+E21</f>
        <v>5453</v>
      </c>
      <c r="F15" s="20">
        <f t="shared" ref="F15:N15" si="2">F16+F17+F20+F21</f>
        <v>69119</v>
      </c>
      <c r="G15" s="20">
        <f t="shared" si="2"/>
        <v>49915</v>
      </c>
      <c r="H15" s="20">
        <f t="shared" si="2"/>
        <v>587</v>
      </c>
      <c r="I15" s="20">
        <f t="shared" si="2"/>
        <v>3763</v>
      </c>
      <c r="J15" s="20">
        <f t="shared" si="2"/>
        <v>304</v>
      </c>
      <c r="K15" s="20">
        <f t="shared" si="2"/>
        <v>852</v>
      </c>
      <c r="L15" s="20">
        <f t="shared" si="2"/>
        <v>223</v>
      </c>
      <c r="M15" s="20">
        <f t="shared" si="2"/>
        <v>1210</v>
      </c>
      <c r="N15" s="20">
        <f t="shared" si="2"/>
        <v>4595</v>
      </c>
    </row>
    <row r="16" spans="1:26" ht="17.25" customHeight="1" x14ac:dyDescent="0.2">
      <c r="A16" s="30" t="s">
        <v>35</v>
      </c>
      <c r="B16" s="31" t="s">
        <v>36</v>
      </c>
      <c r="C16" s="31" t="str">
        <f>VLOOKUP(B16,serial!$C$1:$D$37,2,FALSE)</f>
        <v>BI_S</v>
      </c>
      <c r="D16" s="32" t="s">
        <v>37</v>
      </c>
      <c r="E16" s="120">
        <v>1110</v>
      </c>
      <c r="F16" s="120">
        <v>7837</v>
      </c>
      <c r="G16" s="120">
        <v>0</v>
      </c>
      <c r="H16" s="120">
        <v>371</v>
      </c>
      <c r="I16" s="120">
        <v>2050</v>
      </c>
      <c r="J16" s="120">
        <v>0</v>
      </c>
      <c r="K16" s="120">
        <v>462</v>
      </c>
      <c r="L16" s="267">
        <v>206</v>
      </c>
      <c r="M16" s="268">
        <v>26</v>
      </c>
      <c r="N16" s="269">
        <v>448</v>
      </c>
    </row>
    <row r="17" spans="1:26" ht="37.5" customHeight="1" x14ac:dyDescent="0.2">
      <c r="A17" s="34" t="s">
        <v>38</v>
      </c>
      <c r="B17" s="148" t="s">
        <v>39</v>
      </c>
      <c r="C17" s="148" t="str">
        <f>VLOOKUP(B17,serial!$C$1:$D$37,2,FALSE)</f>
        <v>BI_PT</v>
      </c>
      <c r="D17" s="149" t="s">
        <v>40</v>
      </c>
      <c r="E17" s="37">
        <f t="shared" ref="E17:N17" si="3">E18+E19+E34+E39+E44+E47+E51</f>
        <v>472</v>
      </c>
      <c r="F17" s="37">
        <f t="shared" si="3"/>
        <v>4727</v>
      </c>
      <c r="G17" s="37">
        <f t="shared" si="3"/>
        <v>226</v>
      </c>
      <c r="H17" s="37">
        <f t="shared" si="3"/>
        <v>119</v>
      </c>
      <c r="I17" s="37">
        <f t="shared" si="3"/>
        <v>927</v>
      </c>
      <c r="J17" s="37">
        <f t="shared" si="3"/>
        <v>17</v>
      </c>
      <c r="K17" s="37">
        <f t="shared" si="3"/>
        <v>72</v>
      </c>
      <c r="L17" s="37">
        <f t="shared" si="3"/>
        <v>8</v>
      </c>
      <c r="M17" s="37">
        <f t="shared" si="3"/>
        <v>95</v>
      </c>
      <c r="N17" s="37">
        <f t="shared" si="3"/>
        <v>244</v>
      </c>
    </row>
    <row r="18" spans="1:26" ht="24.75" customHeight="1" x14ac:dyDescent="0.2">
      <c r="A18" s="38" t="s">
        <v>41</v>
      </c>
      <c r="B18" s="2"/>
      <c r="C18" s="2"/>
      <c r="D18" s="24"/>
      <c r="E18" s="41">
        <v>179</v>
      </c>
      <c r="F18" s="41">
        <v>840</v>
      </c>
      <c r="G18" s="270">
        <v>25</v>
      </c>
      <c r="H18" s="270">
        <v>0</v>
      </c>
      <c r="I18" s="41">
        <v>0</v>
      </c>
      <c r="J18" s="41">
        <v>0</v>
      </c>
      <c r="K18" s="41">
        <v>7</v>
      </c>
      <c r="L18" s="271">
        <v>0</v>
      </c>
      <c r="M18" s="272">
        <v>10</v>
      </c>
      <c r="N18" s="54">
        <v>60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25" customHeight="1" x14ac:dyDescent="0.2">
      <c r="A19" s="38" t="s">
        <v>42</v>
      </c>
      <c r="B19" s="2"/>
      <c r="C19" s="2"/>
      <c r="D19" s="24"/>
      <c r="E19" s="41">
        <v>78</v>
      </c>
      <c r="F19" s="41">
        <v>263</v>
      </c>
      <c r="G19" s="41">
        <v>59</v>
      </c>
      <c r="H19" s="41">
        <v>0</v>
      </c>
      <c r="I19" s="41">
        <v>0</v>
      </c>
      <c r="J19" s="41">
        <v>0</v>
      </c>
      <c r="K19" s="41">
        <v>0</v>
      </c>
      <c r="L19" s="273">
        <v>6</v>
      </c>
      <c r="M19" s="272">
        <v>3</v>
      </c>
      <c r="N19" s="54">
        <v>60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">
      <c r="A20" s="42" t="s">
        <v>43</v>
      </c>
      <c r="B20" s="221" t="s">
        <v>44</v>
      </c>
      <c r="C20" s="221" t="str">
        <f>VLOOKUP(B20,serial!$C$1:$D$37,2,FALSE)</f>
        <v>BT_SP</v>
      </c>
      <c r="D20" s="222" t="s">
        <v>45</v>
      </c>
      <c r="E20" s="45">
        <f t="shared" ref="E20:N20" si="4">E48</f>
        <v>146</v>
      </c>
      <c r="F20" s="45">
        <f t="shared" si="4"/>
        <v>2274</v>
      </c>
      <c r="G20" s="45">
        <f t="shared" si="4"/>
        <v>357</v>
      </c>
      <c r="H20" s="45">
        <f t="shared" si="4"/>
        <v>15</v>
      </c>
      <c r="I20" s="45">
        <f t="shared" si="4"/>
        <v>360</v>
      </c>
      <c r="J20" s="45">
        <f t="shared" si="4"/>
        <v>89</v>
      </c>
      <c r="K20" s="45">
        <f t="shared" si="4"/>
        <v>27</v>
      </c>
      <c r="L20" s="45">
        <f t="shared" si="4"/>
        <v>2</v>
      </c>
      <c r="M20" s="45">
        <f t="shared" si="4"/>
        <v>32</v>
      </c>
      <c r="N20" s="45">
        <f t="shared" si="4"/>
        <v>104</v>
      </c>
    </row>
    <row r="21" spans="1:26" ht="14.25" customHeight="1" x14ac:dyDescent="0.2">
      <c r="A21" s="34" t="s">
        <v>46</v>
      </c>
      <c r="B21" s="148" t="s">
        <v>47</v>
      </c>
      <c r="C21" s="148" t="str">
        <f>VLOOKUP(B21,serial!$C$1:$D$37,2,FALSE)</f>
        <v>BI_IG</v>
      </c>
      <c r="D21" s="223" t="s">
        <v>48</v>
      </c>
      <c r="E21" s="37">
        <f t="shared" ref="E21:N21" si="5">E22+E23</f>
        <v>3725</v>
      </c>
      <c r="F21" s="37">
        <f t="shared" si="5"/>
        <v>54281</v>
      </c>
      <c r="G21" s="37">
        <f t="shared" si="5"/>
        <v>49332</v>
      </c>
      <c r="H21" s="37">
        <f t="shared" si="5"/>
        <v>82</v>
      </c>
      <c r="I21" s="37">
        <f t="shared" si="5"/>
        <v>426</v>
      </c>
      <c r="J21" s="37">
        <f t="shared" si="5"/>
        <v>198</v>
      </c>
      <c r="K21" s="37">
        <f t="shared" si="5"/>
        <v>291</v>
      </c>
      <c r="L21" s="37">
        <f t="shared" si="5"/>
        <v>7</v>
      </c>
      <c r="M21" s="37">
        <f t="shared" si="5"/>
        <v>1057</v>
      </c>
      <c r="N21" s="37">
        <f t="shared" si="5"/>
        <v>3799</v>
      </c>
    </row>
    <row r="22" spans="1:26" ht="14.25" customHeight="1" x14ac:dyDescent="0.2">
      <c r="A22" s="21" t="s">
        <v>49</v>
      </c>
      <c r="B22" s="2"/>
      <c r="C22" s="2"/>
      <c r="D22" s="47"/>
      <c r="E22" s="41">
        <v>2711</v>
      </c>
      <c r="F22" s="41">
        <v>42593</v>
      </c>
      <c r="G22" s="41">
        <v>38766</v>
      </c>
      <c r="H22" s="41">
        <v>82</v>
      </c>
      <c r="I22" s="41">
        <v>426</v>
      </c>
      <c r="J22" s="41">
        <v>198</v>
      </c>
      <c r="K22" s="41">
        <v>195</v>
      </c>
      <c r="L22" s="274">
        <v>4</v>
      </c>
      <c r="M22" s="275">
        <v>655</v>
      </c>
      <c r="N22" s="275">
        <v>2410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21" t="s">
        <v>50</v>
      </c>
      <c r="B23" s="2"/>
      <c r="C23" s="2"/>
      <c r="D23" s="47"/>
      <c r="E23" s="41">
        <v>1014</v>
      </c>
      <c r="F23" s="41">
        <v>11688</v>
      </c>
      <c r="G23" s="41">
        <v>10566</v>
      </c>
      <c r="H23" s="41">
        <v>0</v>
      </c>
      <c r="I23" s="41">
        <v>0</v>
      </c>
      <c r="J23" s="41">
        <v>0</v>
      </c>
      <c r="K23" s="41">
        <v>96</v>
      </c>
      <c r="L23" s="41">
        <v>3</v>
      </c>
      <c r="M23" s="54">
        <v>402</v>
      </c>
      <c r="N23" s="54">
        <v>1389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">
      <c r="A24" s="17" t="s">
        <v>51</v>
      </c>
      <c r="B24" s="231"/>
      <c r="C24" s="231"/>
      <c r="D24" s="276"/>
      <c r="E24" s="20">
        <f t="shared" ref="E24:N24" si="6">SUM(E25,E26,E29,E30,E31,E32,E37)</f>
        <v>334</v>
      </c>
      <c r="F24" s="20">
        <f t="shared" si="6"/>
        <v>254</v>
      </c>
      <c r="G24" s="20">
        <f t="shared" si="6"/>
        <v>0</v>
      </c>
      <c r="H24" s="20">
        <f t="shared" si="6"/>
        <v>1</v>
      </c>
      <c r="I24" s="20">
        <f t="shared" si="6"/>
        <v>15</v>
      </c>
      <c r="J24" s="20">
        <f t="shared" si="6"/>
        <v>0</v>
      </c>
      <c r="K24" s="20">
        <f t="shared" si="6"/>
        <v>169</v>
      </c>
      <c r="L24" s="277">
        <f t="shared" si="6"/>
        <v>150</v>
      </c>
      <c r="M24" s="277">
        <f t="shared" si="6"/>
        <v>2</v>
      </c>
      <c r="N24" s="278">
        <f t="shared" si="6"/>
        <v>26</v>
      </c>
    </row>
    <row r="25" spans="1:26" ht="16.5" customHeight="1" x14ac:dyDescent="0.2">
      <c r="A25" s="48" t="s">
        <v>52</v>
      </c>
      <c r="B25" s="2" t="s">
        <v>53</v>
      </c>
      <c r="C25" s="2" t="str">
        <f>VLOOKUP(B25,serial!$C$1:$D$37,2,FALSE)</f>
        <v>BASM</v>
      </c>
      <c r="D25" s="24" t="s">
        <v>54</v>
      </c>
      <c r="E25" s="41">
        <v>12</v>
      </c>
      <c r="F25" s="41">
        <v>36</v>
      </c>
      <c r="G25" s="41">
        <v>0</v>
      </c>
      <c r="H25" s="41">
        <v>0</v>
      </c>
      <c r="I25" s="41">
        <v>0</v>
      </c>
      <c r="J25" s="41">
        <v>0</v>
      </c>
      <c r="K25" s="41">
        <v>149</v>
      </c>
      <c r="L25" s="271">
        <v>140</v>
      </c>
      <c r="M25" s="272">
        <v>0</v>
      </c>
      <c r="N25" s="54">
        <v>0</v>
      </c>
    </row>
    <row r="26" spans="1:26" ht="17.25" customHeight="1" x14ac:dyDescent="0.2">
      <c r="A26" s="49" t="s">
        <v>55</v>
      </c>
      <c r="B26" s="279"/>
      <c r="C26" s="279"/>
      <c r="D26" s="280"/>
      <c r="E26" s="102">
        <f t="shared" ref="E26:N26" si="7">SUM(E27,E28)</f>
        <v>52</v>
      </c>
      <c r="F26" s="102">
        <f t="shared" si="7"/>
        <v>101</v>
      </c>
      <c r="G26" s="102">
        <f t="shared" si="7"/>
        <v>0</v>
      </c>
      <c r="H26" s="102">
        <f t="shared" si="7"/>
        <v>1</v>
      </c>
      <c r="I26" s="102">
        <f t="shared" si="7"/>
        <v>15</v>
      </c>
      <c r="J26" s="102">
        <f t="shared" si="7"/>
        <v>0</v>
      </c>
      <c r="K26" s="102">
        <f t="shared" si="7"/>
        <v>9</v>
      </c>
      <c r="L26" s="281">
        <f t="shared" si="7"/>
        <v>2</v>
      </c>
      <c r="M26" s="281">
        <f t="shared" si="7"/>
        <v>2</v>
      </c>
      <c r="N26" s="102">
        <f t="shared" si="7"/>
        <v>26</v>
      </c>
    </row>
    <row r="27" spans="1:26" ht="25.5" customHeight="1" x14ac:dyDescent="0.2">
      <c r="A27" s="21" t="s">
        <v>56</v>
      </c>
      <c r="B27" s="2" t="s">
        <v>57</v>
      </c>
      <c r="C27" s="2" t="str">
        <f>VLOOKUP(B27,serial!$C$1:$D$37,2,FALSE)</f>
        <v>BE_RTS</v>
      </c>
      <c r="D27" s="3" t="s">
        <v>58</v>
      </c>
      <c r="E27" s="53">
        <v>52</v>
      </c>
      <c r="F27" s="53">
        <v>101</v>
      </c>
      <c r="G27" s="53">
        <v>0</v>
      </c>
      <c r="H27" s="53">
        <v>1</v>
      </c>
      <c r="I27" s="53">
        <v>15</v>
      </c>
      <c r="J27" s="53">
        <v>0</v>
      </c>
      <c r="K27" s="53">
        <v>9</v>
      </c>
      <c r="L27" s="282">
        <v>2</v>
      </c>
      <c r="M27" s="272">
        <v>2</v>
      </c>
      <c r="N27" s="54">
        <v>26</v>
      </c>
    </row>
    <row r="28" spans="1:26" ht="12.75" customHeight="1" x14ac:dyDescent="0.2">
      <c r="A28" s="21" t="s">
        <v>59</v>
      </c>
      <c r="B28" s="2" t="s">
        <v>60</v>
      </c>
      <c r="C28" s="2" t="str">
        <f>VLOOKUP(B28,serial!$C$1:$D$37,2,FALSE)</f>
        <v>BE_R</v>
      </c>
      <c r="D28" s="3" t="s">
        <v>61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272">
        <v>0</v>
      </c>
      <c r="M28" s="272">
        <v>0</v>
      </c>
      <c r="N28" s="54">
        <v>0</v>
      </c>
    </row>
    <row r="29" spans="1:26" ht="12.75" customHeight="1" x14ac:dyDescent="0.2">
      <c r="A29" s="55" t="s">
        <v>62</v>
      </c>
      <c r="B29" s="2" t="s">
        <v>63</v>
      </c>
      <c r="C29" s="2" t="str">
        <f>VLOOKUP(B29,serial!$C$1:$D$37,2,FALSE)</f>
        <v>AGEPI</v>
      </c>
      <c r="D29" s="3" t="s">
        <v>64</v>
      </c>
      <c r="E29" s="105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283">
        <v>0</v>
      </c>
      <c r="M29" s="284">
        <v>0</v>
      </c>
      <c r="N29" s="105">
        <v>0</v>
      </c>
    </row>
    <row r="30" spans="1:26" ht="25.5" customHeight="1" x14ac:dyDescent="0.2">
      <c r="A30" s="48" t="s">
        <v>65</v>
      </c>
      <c r="B30" s="2" t="s">
        <v>66</v>
      </c>
      <c r="C30" s="2" t="str">
        <f>VLOOKUP(B30,serial!$C$1:$D$37,2,FALSE)</f>
        <v>CNIRN</v>
      </c>
      <c r="D30" s="3" t="s">
        <v>67</v>
      </c>
      <c r="E30" s="158">
        <v>0</v>
      </c>
      <c r="F30" s="158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</v>
      </c>
      <c r="L30" s="272">
        <v>1</v>
      </c>
      <c r="M30" s="272">
        <v>0</v>
      </c>
      <c r="N30" s="54">
        <v>0</v>
      </c>
    </row>
    <row r="31" spans="1:26" ht="12.75" customHeight="1" x14ac:dyDescent="0.2">
      <c r="A31" s="48" t="s">
        <v>68</v>
      </c>
      <c r="B31" s="2" t="s">
        <v>69</v>
      </c>
      <c r="C31" s="2" t="str">
        <f>VLOOKUP(B31,serial!$C$1:$D$37,2,FALSE)</f>
        <v>BPRM</v>
      </c>
      <c r="D31" s="3" t="s">
        <v>70</v>
      </c>
      <c r="E31" s="124"/>
      <c r="F31" s="124"/>
      <c r="G31" s="124"/>
      <c r="H31" s="124"/>
      <c r="I31" s="124"/>
      <c r="J31" s="124"/>
      <c r="K31" s="124"/>
      <c r="L31" s="285"/>
      <c r="M31" s="272"/>
      <c r="N31" s="54"/>
    </row>
    <row r="32" spans="1:26" ht="12.75" customHeight="1" x14ac:dyDescent="0.2">
      <c r="A32" s="49" t="s">
        <v>71</v>
      </c>
      <c r="B32" s="286"/>
      <c r="C32" s="286"/>
      <c r="D32" s="287"/>
      <c r="E32" s="73">
        <f t="shared" ref="E32:N32" si="8">E35</f>
        <v>270</v>
      </c>
      <c r="F32" s="73">
        <f t="shared" si="8"/>
        <v>117</v>
      </c>
      <c r="G32" s="73">
        <f t="shared" si="8"/>
        <v>0</v>
      </c>
      <c r="H32" s="73">
        <f t="shared" si="8"/>
        <v>0</v>
      </c>
      <c r="I32" s="73">
        <f t="shared" si="8"/>
        <v>0</v>
      </c>
      <c r="J32" s="73">
        <f t="shared" si="8"/>
        <v>0</v>
      </c>
      <c r="K32" s="73">
        <f t="shared" si="8"/>
        <v>9</v>
      </c>
      <c r="L32" s="288">
        <f t="shared" si="8"/>
        <v>7</v>
      </c>
      <c r="M32" s="288">
        <f t="shared" si="8"/>
        <v>0</v>
      </c>
      <c r="N32" s="73">
        <f t="shared" si="8"/>
        <v>0</v>
      </c>
    </row>
    <row r="33" spans="1:14" ht="25.5" customHeight="1" x14ac:dyDescent="0.2">
      <c r="A33" s="62" t="s">
        <v>72</v>
      </c>
      <c r="B33" s="2" t="s">
        <v>73</v>
      </c>
      <c r="C33" s="2" t="str">
        <f>VLOOKUP(B33,serial!$C$1:$D$37,2,FALSE)</f>
        <v>BM_USM</v>
      </c>
      <c r="D33" s="3" t="s">
        <v>74</v>
      </c>
      <c r="E33" s="54">
        <v>77</v>
      </c>
      <c r="F33" s="54">
        <v>630</v>
      </c>
      <c r="G33" s="54">
        <v>0</v>
      </c>
      <c r="H33" s="54">
        <v>150</v>
      </c>
      <c r="I33" s="54">
        <v>832</v>
      </c>
      <c r="J33" s="54">
        <v>0</v>
      </c>
      <c r="K33" s="54">
        <v>42</v>
      </c>
      <c r="L33" s="54">
        <v>19</v>
      </c>
      <c r="M33" s="54">
        <v>0</v>
      </c>
      <c r="N33" s="54">
        <v>0</v>
      </c>
    </row>
    <row r="34" spans="1:14" ht="36.75" customHeight="1" x14ac:dyDescent="0.2">
      <c r="A34" s="65" t="s">
        <v>75</v>
      </c>
      <c r="B34" s="2" t="s">
        <v>76</v>
      </c>
      <c r="C34" s="2" t="str">
        <f>VLOOKUP(B34,serial!$C$1:$D$37,2,FALSE)</f>
        <v>BM_S</v>
      </c>
      <c r="D34" s="3" t="s">
        <v>77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1</v>
      </c>
      <c r="L34" s="54">
        <v>0</v>
      </c>
      <c r="M34" s="54">
        <v>0</v>
      </c>
      <c r="N34" s="54">
        <v>0</v>
      </c>
    </row>
    <row r="35" spans="1:14" ht="25.5" customHeight="1" x14ac:dyDescent="0.2">
      <c r="A35" s="65" t="s">
        <v>78</v>
      </c>
      <c r="B35" s="2" t="s">
        <v>79</v>
      </c>
      <c r="C35" s="2" t="str">
        <f>VLOOKUP(B35,serial!$C$1:$D$37,2,FALSE)</f>
        <v>BM_R</v>
      </c>
      <c r="D35" s="3" t="s">
        <v>80</v>
      </c>
      <c r="E35" s="54">
        <v>270</v>
      </c>
      <c r="F35" s="54">
        <v>117</v>
      </c>
      <c r="G35" s="54">
        <v>0</v>
      </c>
      <c r="H35" s="54">
        <v>0</v>
      </c>
      <c r="I35" s="54">
        <v>0</v>
      </c>
      <c r="J35" s="54">
        <v>0</v>
      </c>
      <c r="K35" s="54">
        <v>9</v>
      </c>
      <c r="L35" s="54">
        <v>7</v>
      </c>
      <c r="M35" s="54">
        <v>0</v>
      </c>
      <c r="N35" s="54">
        <v>0</v>
      </c>
    </row>
    <row r="36" spans="1:14" ht="15.75" customHeight="1" x14ac:dyDescent="0.2">
      <c r="A36" s="66" t="s">
        <v>81</v>
      </c>
      <c r="B36" s="289"/>
      <c r="C36" s="289"/>
      <c r="D36" s="254"/>
      <c r="E36" s="68">
        <f t="shared" ref="E36:N36" si="9">SUM(E33:E35)</f>
        <v>347</v>
      </c>
      <c r="F36" s="68">
        <f t="shared" si="9"/>
        <v>747</v>
      </c>
      <c r="G36" s="68">
        <f t="shared" si="9"/>
        <v>0</v>
      </c>
      <c r="H36" s="68">
        <f t="shared" si="9"/>
        <v>150</v>
      </c>
      <c r="I36" s="68">
        <f t="shared" si="9"/>
        <v>832</v>
      </c>
      <c r="J36" s="68">
        <f t="shared" si="9"/>
        <v>0</v>
      </c>
      <c r="K36" s="68">
        <f t="shared" si="9"/>
        <v>52</v>
      </c>
      <c r="L36" s="290">
        <f t="shared" si="9"/>
        <v>26</v>
      </c>
      <c r="M36" s="290">
        <f t="shared" si="9"/>
        <v>0</v>
      </c>
      <c r="N36" s="68">
        <f t="shared" si="9"/>
        <v>0</v>
      </c>
    </row>
    <row r="37" spans="1:14" ht="12.75" customHeight="1" x14ac:dyDescent="0.2">
      <c r="A37" s="69" t="s">
        <v>82</v>
      </c>
      <c r="B37" s="286"/>
      <c r="C37" s="287"/>
      <c r="D37" s="287"/>
      <c r="E37" s="73">
        <f t="shared" ref="E37:N37" si="10">E40</f>
        <v>0</v>
      </c>
      <c r="F37" s="73">
        <f t="shared" si="10"/>
        <v>0</v>
      </c>
      <c r="G37" s="73">
        <f t="shared" si="10"/>
        <v>0</v>
      </c>
      <c r="H37" s="73">
        <f t="shared" si="10"/>
        <v>0</v>
      </c>
      <c r="I37" s="73">
        <f t="shared" si="10"/>
        <v>0</v>
      </c>
      <c r="J37" s="73">
        <f t="shared" si="10"/>
        <v>0</v>
      </c>
      <c r="K37" s="73">
        <f t="shared" si="10"/>
        <v>0</v>
      </c>
      <c r="L37" s="288">
        <f t="shared" si="10"/>
        <v>0</v>
      </c>
      <c r="M37" s="288">
        <f t="shared" si="10"/>
        <v>0</v>
      </c>
      <c r="N37" s="73">
        <f t="shared" si="10"/>
        <v>0</v>
      </c>
    </row>
    <row r="38" spans="1:14" ht="25.5" customHeight="1" x14ac:dyDescent="0.2">
      <c r="A38" s="21" t="s">
        <v>83</v>
      </c>
      <c r="B38" s="2" t="s">
        <v>84</v>
      </c>
      <c r="C38" s="2" t="str">
        <f>VLOOKUP(B38,serial!$C$1:$D$37,2,FALSE)</f>
        <v>BA_RS</v>
      </c>
      <c r="D38" s="3" t="s">
        <v>85</v>
      </c>
      <c r="E38" s="54">
        <v>573</v>
      </c>
      <c r="F38" s="54">
        <v>387</v>
      </c>
      <c r="G38" s="54">
        <v>0</v>
      </c>
      <c r="H38" s="54">
        <v>0</v>
      </c>
      <c r="I38" s="54">
        <v>0</v>
      </c>
      <c r="J38" s="54">
        <v>0</v>
      </c>
      <c r="K38" s="54">
        <v>33</v>
      </c>
      <c r="L38" s="272">
        <v>25</v>
      </c>
      <c r="M38" s="272">
        <v>12</v>
      </c>
      <c r="N38" s="54">
        <v>96</v>
      </c>
    </row>
    <row r="39" spans="1:14" ht="38.25" customHeight="1" x14ac:dyDescent="0.2">
      <c r="A39" s="21" t="s">
        <v>86</v>
      </c>
      <c r="B39" s="2" t="s">
        <v>87</v>
      </c>
      <c r="C39" s="2" t="str">
        <f>VLOOKUP(B39,serial!$C$1:$D$37,2,FALSE)</f>
        <v>BA_PT</v>
      </c>
      <c r="D39" s="3" t="s">
        <v>88</v>
      </c>
      <c r="E39" s="54">
        <v>22</v>
      </c>
      <c r="F39" s="54">
        <v>202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272">
        <v>0</v>
      </c>
      <c r="M39" s="272">
        <v>0</v>
      </c>
      <c r="N39" s="54">
        <v>0</v>
      </c>
    </row>
    <row r="40" spans="1:14" ht="25.5" customHeight="1" x14ac:dyDescent="0.2">
      <c r="A40" s="21" t="s">
        <v>89</v>
      </c>
      <c r="B40" s="2" t="s">
        <v>90</v>
      </c>
      <c r="C40" s="2" t="str">
        <f>VLOOKUP(B40,serial!$C$1:$D$37,2,FALSE)</f>
        <v>BA_R</v>
      </c>
      <c r="D40" s="3" t="s">
        <v>91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272">
        <v>0</v>
      </c>
      <c r="M40" s="272">
        <v>0</v>
      </c>
      <c r="N40" s="54">
        <v>0</v>
      </c>
    </row>
    <row r="41" spans="1:14" ht="15" customHeight="1" x14ac:dyDescent="0.2">
      <c r="A41" s="71" t="s">
        <v>92</v>
      </c>
      <c r="B41" s="289"/>
      <c r="C41" s="289"/>
      <c r="D41" s="254"/>
      <c r="E41" s="68">
        <f t="shared" ref="E41:N41" si="11">SUM(E38:E40)</f>
        <v>595</v>
      </c>
      <c r="F41" s="68">
        <f t="shared" si="11"/>
        <v>589</v>
      </c>
      <c r="G41" s="68">
        <f t="shared" si="11"/>
        <v>0</v>
      </c>
      <c r="H41" s="68">
        <f t="shared" si="11"/>
        <v>0</v>
      </c>
      <c r="I41" s="68">
        <f t="shared" si="11"/>
        <v>0</v>
      </c>
      <c r="J41" s="68">
        <f t="shared" si="11"/>
        <v>0</v>
      </c>
      <c r="K41" s="68">
        <f t="shared" si="11"/>
        <v>33</v>
      </c>
      <c r="L41" s="290">
        <f t="shared" si="11"/>
        <v>25</v>
      </c>
      <c r="M41" s="290">
        <f t="shared" si="11"/>
        <v>12</v>
      </c>
      <c r="N41" s="68">
        <f t="shared" si="11"/>
        <v>96</v>
      </c>
    </row>
    <row r="42" spans="1:14" ht="25.5" customHeight="1" x14ac:dyDescent="0.2">
      <c r="A42" s="49" t="s">
        <v>93</v>
      </c>
      <c r="B42" s="286"/>
      <c r="C42" s="286"/>
      <c r="D42" s="287"/>
      <c r="E42" s="73">
        <f t="shared" ref="E42:N42" si="12">SUM(E43:E44)</f>
        <v>143</v>
      </c>
      <c r="F42" s="73">
        <f t="shared" si="12"/>
        <v>2763</v>
      </c>
      <c r="G42" s="73">
        <f t="shared" si="12"/>
        <v>0</v>
      </c>
      <c r="H42" s="73">
        <f t="shared" si="12"/>
        <v>70</v>
      </c>
      <c r="I42" s="73">
        <f t="shared" si="12"/>
        <v>890</v>
      </c>
      <c r="J42" s="73">
        <f t="shared" si="12"/>
        <v>0</v>
      </c>
      <c r="K42" s="73">
        <f t="shared" si="12"/>
        <v>42</v>
      </c>
      <c r="L42" s="288">
        <f t="shared" si="12"/>
        <v>30</v>
      </c>
      <c r="M42" s="288">
        <f t="shared" si="12"/>
        <v>0</v>
      </c>
      <c r="N42" s="73">
        <f t="shared" si="12"/>
        <v>0</v>
      </c>
    </row>
    <row r="43" spans="1:14" ht="25.5" customHeight="1" x14ac:dyDescent="0.2">
      <c r="A43" s="62" t="s">
        <v>94</v>
      </c>
      <c r="B43" s="2" t="s">
        <v>95</v>
      </c>
      <c r="C43" s="2" t="str">
        <f>VLOOKUP(B43,serial!$C$1:$D$37,2,FALSE)</f>
        <v>BE_RM</v>
      </c>
      <c r="D43" s="3" t="s">
        <v>96</v>
      </c>
      <c r="E43" s="54">
        <v>94</v>
      </c>
      <c r="F43" s="54">
        <v>1873</v>
      </c>
      <c r="G43" s="54">
        <v>0</v>
      </c>
      <c r="H43" s="54">
        <v>0</v>
      </c>
      <c r="I43" s="54">
        <v>0</v>
      </c>
      <c r="J43" s="54">
        <v>0</v>
      </c>
      <c r="K43" s="54">
        <v>37</v>
      </c>
      <c r="L43" s="272">
        <v>30</v>
      </c>
      <c r="M43" s="272">
        <v>0</v>
      </c>
      <c r="N43" s="54">
        <v>0</v>
      </c>
    </row>
    <row r="44" spans="1:14" ht="38.25" customHeight="1" x14ac:dyDescent="0.2">
      <c r="A44" s="62" t="s">
        <v>97</v>
      </c>
      <c r="B44" s="2" t="s">
        <v>98</v>
      </c>
      <c r="C44" s="2" t="str">
        <f>VLOOKUP(B44,serial!$C$1:$D$37,2,FALSE)</f>
        <v>BE_PT</v>
      </c>
      <c r="D44" s="3" t="s">
        <v>99</v>
      </c>
      <c r="E44" s="54">
        <v>49</v>
      </c>
      <c r="F44" s="54">
        <v>890</v>
      </c>
      <c r="G44" s="54">
        <v>0</v>
      </c>
      <c r="H44" s="54">
        <v>70</v>
      </c>
      <c r="I44" s="54">
        <v>890</v>
      </c>
      <c r="J44" s="54">
        <v>0</v>
      </c>
      <c r="K44" s="54">
        <v>5</v>
      </c>
      <c r="L44" s="272">
        <v>0</v>
      </c>
      <c r="M44" s="272">
        <v>0</v>
      </c>
      <c r="N44" s="54">
        <v>0</v>
      </c>
    </row>
    <row r="45" spans="1:14" ht="25.5" customHeight="1" x14ac:dyDescent="0.2">
      <c r="A45" s="74" t="s">
        <v>100</v>
      </c>
      <c r="B45" s="50"/>
      <c r="C45" s="50"/>
      <c r="D45" s="70"/>
      <c r="E45" s="73">
        <f t="shared" ref="E45:N45" si="13">SUM(E46:E48)</f>
        <v>311</v>
      </c>
      <c r="F45" s="73">
        <f t="shared" si="13"/>
        <v>5315</v>
      </c>
      <c r="G45" s="73">
        <f t="shared" si="13"/>
        <v>454</v>
      </c>
      <c r="H45" s="73">
        <f t="shared" si="13"/>
        <v>64</v>
      </c>
      <c r="I45" s="73">
        <f t="shared" si="13"/>
        <v>397</v>
      </c>
      <c r="J45" s="73">
        <f t="shared" si="13"/>
        <v>106</v>
      </c>
      <c r="K45" s="73">
        <f t="shared" si="13"/>
        <v>112</v>
      </c>
      <c r="L45" s="288">
        <f t="shared" si="13"/>
        <v>17</v>
      </c>
      <c r="M45" s="288">
        <f t="shared" si="13"/>
        <v>61</v>
      </c>
      <c r="N45" s="73">
        <f t="shared" si="13"/>
        <v>182</v>
      </c>
    </row>
    <row r="46" spans="1:14" ht="25.5" customHeight="1" x14ac:dyDescent="0.2">
      <c r="A46" s="62" t="s">
        <v>101</v>
      </c>
      <c r="B46" s="2" t="s">
        <v>102</v>
      </c>
      <c r="C46" s="2" t="str">
        <f>VLOOKUP(B46,serial!$C$1:$D$37,2,FALSE)</f>
        <v>BT_RM</v>
      </c>
      <c r="D46" s="3" t="s">
        <v>103</v>
      </c>
      <c r="E46" s="54">
        <v>53</v>
      </c>
      <c r="F46" s="54">
        <v>680</v>
      </c>
      <c r="G46" s="54">
        <v>0</v>
      </c>
      <c r="H46" s="54">
        <v>0</v>
      </c>
      <c r="I46" s="54">
        <v>0</v>
      </c>
      <c r="J46" s="54">
        <v>0</v>
      </c>
      <c r="K46" s="54">
        <v>31</v>
      </c>
      <c r="L46" s="272">
        <v>13</v>
      </c>
      <c r="M46" s="272">
        <v>0</v>
      </c>
      <c r="N46" s="54">
        <v>0</v>
      </c>
    </row>
    <row r="47" spans="1:14" ht="37.5" customHeight="1" x14ac:dyDescent="0.2">
      <c r="A47" s="62" t="s">
        <v>104</v>
      </c>
      <c r="B47" s="2" t="s">
        <v>105</v>
      </c>
      <c r="C47" s="2" t="str">
        <f>VLOOKUP(B47,serial!$C$1:$D$37,2,FALSE)</f>
        <v>BT_PT</v>
      </c>
      <c r="D47" s="3" t="s">
        <v>106</v>
      </c>
      <c r="E47" s="54">
        <v>112</v>
      </c>
      <c r="F47" s="54">
        <v>2361</v>
      </c>
      <c r="G47" s="54">
        <v>97</v>
      </c>
      <c r="H47" s="54">
        <v>49</v>
      </c>
      <c r="I47" s="54">
        <v>37</v>
      </c>
      <c r="J47" s="54">
        <v>17</v>
      </c>
      <c r="K47" s="54">
        <v>54</v>
      </c>
      <c r="L47" s="272">
        <v>2</v>
      </c>
      <c r="M47" s="272">
        <v>29</v>
      </c>
      <c r="N47" s="54">
        <v>78</v>
      </c>
    </row>
    <row r="48" spans="1:14" ht="25.5" customHeight="1" x14ac:dyDescent="0.2">
      <c r="A48" s="75" t="s">
        <v>107</v>
      </c>
      <c r="B48" s="2" t="s">
        <v>44</v>
      </c>
      <c r="C48" s="2" t="str">
        <f>VLOOKUP(B48,serial!$C$1:$D$37,2,FALSE)</f>
        <v>BT_SP</v>
      </c>
      <c r="D48" s="3" t="s">
        <v>108</v>
      </c>
      <c r="E48" s="54">
        <v>146</v>
      </c>
      <c r="F48" s="54">
        <v>2274</v>
      </c>
      <c r="G48" s="54">
        <v>357</v>
      </c>
      <c r="H48" s="54">
        <v>15</v>
      </c>
      <c r="I48" s="54">
        <v>360</v>
      </c>
      <c r="J48" s="54">
        <v>89</v>
      </c>
      <c r="K48" s="54">
        <v>27</v>
      </c>
      <c r="L48" s="272">
        <v>2</v>
      </c>
      <c r="M48" s="272">
        <v>32</v>
      </c>
      <c r="N48" s="54">
        <v>104</v>
      </c>
    </row>
    <row r="49" spans="1:14" ht="25.5" customHeight="1" x14ac:dyDescent="0.2">
      <c r="A49" s="49" t="s">
        <v>109</v>
      </c>
      <c r="B49" s="286"/>
      <c r="C49" s="286"/>
      <c r="D49" s="287"/>
      <c r="E49" s="73">
        <f t="shared" ref="E49:N49" si="14">SUM(E50:E51)</f>
        <v>62</v>
      </c>
      <c r="F49" s="73">
        <f t="shared" si="14"/>
        <v>321</v>
      </c>
      <c r="G49" s="73">
        <f t="shared" si="14"/>
        <v>45</v>
      </c>
      <c r="H49" s="73">
        <f t="shared" si="14"/>
        <v>75</v>
      </c>
      <c r="I49" s="73">
        <f t="shared" si="14"/>
        <v>71</v>
      </c>
      <c r="J49" s="73">
        <f t="shared" si="14"/>
        <v>0</v>
      </c>
      <c r="K49" s="73">
        <f t="shared" si="14"/>
        <v>29</v>
      </c>
      <c r="L49" s="288">
        <f t="shared" si="14"/>
        <v>11</v>
      </c>
      <c r="M49" s="288">
        <f t="shared" si="14"/>
        <v>56</v>
      </c>
      <c r="N49" s="73">
        <f t="shared" si="14"/>
        <v>56</v>
      </c>
    </row>
    <row r="50" spans="1:14" ht="25.5" customHeight="1" x14ac:dyDescent="0.2">
      <c r="A50" s="21" t="s">
        <v>110</v>
      </c>
      <c r="B50" s="2" t="s">
        <v>111</v>
      </c>
      <c r="C50" s="2" t="str">
        <f>VLOOKUP(B50,serial!$C$1:$D$37,2,FALSE)</f>
        <v>BAM_RM</v>
      </c>
      <c r="D50" s="3" t="s">
        <v>112</v>
      </c>
      <c r="E50" s="54">
        <v>30</v>
      </c>
      <c r="F50" s="54">
        <v>150</v>
      </c>
      <c r="G50" s="54">
        <v>0</v>
      </c>
      <c r="H50" s="54">
        <v>75</v>
      </c>
      <c r="I50" s="54">
        <v>71</v>
      </c>
      <c r="J50" s="54">
        <v>0</v>
      </c>
      <c r="K50" s="54">
        <v>24</v>
      </c>
      <c r="L50" s="272">
        <v>11</v>
      </c>
      <c r="M50" s="272">
        <v>3</v>
      </c>
      <c r="N50" s="54">
        <v>10</v>
      </c>
    </row>
    <row r="51" spans="1:14" ht="40.5" customHeight="1" x14ac:dyDescent="0.2">
      <c r="A51" s="21" t="s">
        <v>113</v>
      </c>
      <c r="B51" s="2" t="s">
        <v>114</v>
      </c>
      <c r="C51" s="2" t="str">
        <f>VLOOKUP(B51,serial!$C$1:$D$37,2,FALSE)</f>
        <v>BAM_PT</v>
      </c>
      <c r="D51" s="3" t="s">
        <v>115</v>
      </c>
      <c r="E51" s="54">
        <v>32</v>
      </c>
      <c r="F51" s="54">
        <v>171</v>
      </c>
      <c r="G51" s="54">
        <v>45</v>
      </c>
      <c r="H51" s="54">
        <v>0</v>
      </c>
      <c r="I51" s="54">
        <v>0</v>
      </c>
      <c r="J51" s="54">
        <v>0</v>
      </c>
      <c r="K51" s="54">
        <v>5</v>
      </c>
      <c r="L51" s="272">
        <v>0</v>
      </c>
      <c r="M51" s="272">
        <v>53</v>
      </c>
      <c r="N51" s="54">
        <v>46</v>
      </c>
    </row>
    <row r="52" spans="1:14" ht="25.5" customHeight="1" x14ac:dyDescent="0.2">
      <c r="A52" s="76" t="s">
        <v>116</v>
      </c>
      <c r="B52" s="77"/>
      <c r="C52" s="77"/>
      <c r="D52" s="78"/>
      <c r="E52" s="79">
        <f t="shared" ref="E52:N52" si="15">E24+E15+E12+E9</f>
        <v>46897</v>
      </c>
      <c r="F52" s="79">
        <f t="shared" si="15"/>
        <v>148430</v>
      </c>
      <c r="G52" s="79">
        <f t="shared" si="15"/>
        <v>104070</v>
      </c>
      <c r="H52" s="79">
        <f t="shared" si="15"/>
        <v>588</v>
      </c>
      <c r="I52" s="79">
        <f t="shared" si="15"/>
        <v>3778</v>
      </c>
      <c r="J52" s="79">
        <f t="shared" si="15"/>
        <v>304</v>
      </c>
      <c r="K52" s="79">
        <f t="shared" si="15"/>
        <v>5477</v>
      </c>
      <c r="L52" s="291">
        <f t="shared" si="15"/>
        <v>513</v>
      </c>
      <c r="M52" s="291">
        <f t="shared" si="15"/>
        <v>4265</v>
      </c>
      <c r="N52" s="79">
        <f t="shared" si="15"/>
        <v>46079</v>
      </c>
    </row>
    <row r="53" spans="1:14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4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4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4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4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4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4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4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4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ht="15.75" customHeight="1" x14ac:dyDescent="0.2"/>
    <row r="254" spans="1:12" ht="15.75" customHeight="1" x14ac:dyDescent="0.2"/>
    <row r="255" spans="1:12" ht="15.75" customHeight="1" x14ac:dyDescent="0.2"/>
    <row r="256" spans="1:1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K3:K4"/>
    <mergeCell ref="L3:L4"/>
    <mergeCell ref="M3:M4"/>
    <mergeCell ref="A1:L1"/>
    <mergeCell ref="E2:G2"/>
    <mergeCell ref="H2:J2"/>
    <mergeCell ref="K2:L2"/>
    <mergeCell ref="M2:N2"/>
    <mergeCell ref="A3:A4"/>
    <mergeCell ref="E3:E4"/>
    <mergeCell ref="N3:N4"/>
    <mergeCell ref="F3:F4"/>
    <mergeCell ref="G3:G4"/>
    <mergeCell ref="H3:H4"/>
    <mergeCell ref="I3:I4"/>
    <mergeCell ref="J3:J4"/>
  </mergeCells>
  <dataValidations count="1">
    <dataValidation type="list" allowBlank="1" showErrorMessage="1" sqref="B10:B11 B13:B14 B16:B23 B25 B27:B31 B33:B35 B38:B40 B43:B44 B46:B48 B50:B51">
      <formula1>types</formula1>
    </dataValidation>
  </dataValidations>
  <pageMargins left="0.7" right="0.7" top="0.75" bottom="0.75" header="0" footer="0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E52" workbookViewId="0">
      <selection activeCell="Q78" sqref="Q78"/>
    </sheetView>
  </sheetViews>
  <sheetFormatPr defaultColWidth="14.42578125" defaultRowHeight="15" customHeight="1" x14ac:dyDescent="0.2"/>
  <cols>
    <col min="1" max="1" width="46.7109375" customWidth="1"/>
    <col min="2" max="2" width="24.85546875" hidden="1" customWidth="1"/>
    <col min="3" max="3" width="11.28515625" hidden="1" customWidth="1"/>
    <col min="4" max="4" width="19.7109375" hidden="1" customWidth="1"/>
    <col min="5" max="5" width="7.85546875" customWidth="1"/>
    <col min="6" max="6" width="8.5703125" customWidth="1"/>
    <col min="7" max="7" width="6.7109375" customWidth="1"/>
    <col min="8" max="8" width="8.5703125" customWidth="1"/>
    <col min="9" max="9" width="6.85546875" customWidth="1"/>
    <col min="10" max="10" width="6.42578125" customWidth="1"/>
    <col min="11" max="11" width="6.7109375" customWidth="1"/>
    <col min="12" max="12" width="5.7109375" customWidth="1"/>
    <col min="13" max="13" width="6.28515625" customWidth="1"/>
    <col min="14" max="14" width="7.28515625" customWidth="1"/>
    <col min="15" max="15" width="6.7109375" customWidth="1"/>
    <col min="16" max="16" width="8.140625" customWidth="1"/>
    <col min="17" max="17" width="6.85546875" customWidth="1"/>
    <col min="18" max="18" width="6.140625" customWidth="1"/>
    <col min="19" max="19" width="6.28515625" customWidth="1"/>
    <col min="20" max="20" width="7.5703125" customWidth="1"/>
    <col min="21" max="21" width="7.140625" customWidth="1"/>
    <col min="22" max="22" width="6.28515625" customWidth="1"/>
    <col min="23" max="23" width="6.42578125" customWidth="1"/>
    <col min="24" max="24" width="6.5703125" customWidth="1"/>
    <col min="25" max="25" width="6.7109375" customWidth="1"/>
    <col min="26" max="26" width="9.140625" customWidth="1"/>
  </cols>
  <sheetData>
    <row r="1" spans="1:26" ht="25.5" customHeight="1" x14ac:dyDescent="0.2">
      <c r="A1" s="343" t="s">
        <v>1</v>
      </c>
      <c r="B1" s="169"/>
      <c r="C1" s="169"/>
      <c r="D1" s="169"/>
      <c r="E1" s="375" t="s">
        <v>222</v>
      </c>
      <c r="F1" s="353"/>
      <c r="G1" s="353"/>
      <c r="H1" s="353"/>
      <c r="I1" s="353"/>
      <c r="J1" s="353"/>
      <c r="K1" s="353"/>
      <c r="L1" s="353"/>
      <c r="M1" s="375" t="s">
        <v>223</v>
      </c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4"/>
      <c r="Z1" s="3"/>
    </row>
    <row r="2" spans="1:26" ht="27.75" customHeight="1" x14ac:dyDescent="0.2">
      <c r="A2" s="344"/>
      <c r="B2" s="116"/>
      <c r="C2" s="116"/>
      <c r="D2" s="116"/>
      <c r="E2" s="397" t="s">
        <v>224</v>
      </c>
      <c r="F2" s="348"/>
      <c r="G2" s="348"/>
      <c r="H2" s="349"/>
      <c r="I2" s="397" t="s">
        <v>225</v>
      </c>
      <c r="J2" s="348"/>
      <c r="K2" s="348"/>
      <c r="L2" s="349"/>
      <c r="M2" s="346" t="s">
        <v>128</v>
      </c>
      <c r="N2" s="395" t="s">
        <v>226</v>
      </c>
      <c r="O2" s="394" t="s">
        <v>227</v>
      </c>
      <c r="P2" s="348"/>
      <c r="Q2" s="348"/>
      <c r="R2" s="348"/>
      <c r="S2" s="348"/>
      <c r="T2" s="348"/>
      <c r="U2" s="349"/>
      <c r="V2" s="347" t="s">
        <v>228</v>
      </c>
      <c r="W2" s="348"/>
      <c r="X2" s="348"/>
      <c r="Y2" s="349"/>
      <c r="Z2" s="3"/>
    </row>
    <row r="3" spans="1:26" ht="42" customHeight="1" x14ac:dyDescent="0.2">
      <c r="A3" s="344"/>
      <c r="B3" s="115"/>
      <c r="C3" s="115"/>
      <c r="D3" s="115"/>
      <c r="E3" s="368" t="s">
        <v>229</v>
      </c>
      <c r="F3" s="368" t="s">
        <v>230</v>
      </c>
      <c r="G3" s="368" t="s">
        <v>231</v>
      </c>
      <c r="H3" s="368" t="s">
        <v>232</v>
      </c>
      <c r="I3" s="368" t="s">
        <v>229</v>
      </c>
      <c r="J3" s="368" t="s">
        <v>230</v>
      </c>
      <c r="K3" s="368" t="s">
        <v>231</v>
      </c>
      <c r="L3" s="368" t="s">
        <v>232</v>
      </c>
      <c r="M3" s="344"/>
      <c r="N3" s="344"/>
      <c r="O3" s="368" t="s">
        <v>128</v>
      </c>
      <c r="P3" s="396" t="s">
        <v>226</v>
      </c>
      <c r="Q3" s="368" t="s">
        <v>233</v>
      </c>
      <c r="R3" s="347" t="s">
        <v>234</v>
      </c>
      <c r="S3" s="349"/>
      <c r="T3" s="385" t="s">
        <v>235</v>
      </c>
      <c r="U3" s="354"/>
      <c r="V3" s="368" t="s">
        <v>128</v>
      </c>
      <c r="W3" s="368" t="s">
        <v>236</v>
      </c>
      <c r="X3" s="368" t="s">
        <v>237</v>
      </c>
      <c r="Y3" s="368" t="s">
        <v>238</v>
      </c>
      <c r="Z3" s="3"/>
    </row>
    <row r="4" spans="1:26" ht="60" customHeight="1" x14ac:dyDescent="0.2">
      <c r="A4" s="344"/>
      <c r="B4" s="115"/>
      <c r="C4" s="115"/>
      <c r="D4" s="115"/>
      <c r="E4" s="344"/>
      <c r="F4" s="345"/>
      <c r="G4" s="344"/>
      <c r="H4" s="345"/>
      <c r="I4" s="344"/>
      <c r="J4" s="345"/>
      <c r="K4" s="344"/>
      <c r="L4" s="345"/>
      <c r="M4" s="344"/>
      <c r="N4" s="344"/>
      <c r="O4" s="344"/>
      <c r="P4" s="344"/>
      <c r="Q4" s="344"/>
      <c r="R4" s="364" t="s">
        <v>128</v>
      </c>
      <c r="S4" s="368" t="s">
        <v>239</v>
      </c>
      <c r="T4" s="364" t="s">
        <v>128</v>
      </c>
      <c r="U4" s="368" t="s">
        <v>239</v>
      </c>
      <c r="V4" s="344"/>
      <c r="W4" s="344"/>
      <c r="X4" s="344"/>
      <c r="Y4" s="344"/>
      <c r="Z4" s="3"/>
    </row>
    <row r="5" spans="1:26" ht="28.5" customHeight="1" x14ac:dyDescent="0.2">
      <c r="A5" s="345"/>
      <c r="B5" s="119"/>
      <c r="C5" s="119"/>
      <c r="D5" s="119"/>
      <c r="E5" s="345"/>
      <c r="F5" s="172" t="s">
        <v>131</v>
      </c>
      <c r="G5" s="345"/>
      <c r="H5" s="172" t="s">
        <v>131</v>
      </c>
      <c r="I5" s="345"/>
      <c r="J5" s="172" t="s">
        <v>131</v>
      </c>
      <c r="K5" s="345"/>
      <c r="L5" s="172" t="s">
        <v>131</v>
      </c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"/>
    </row>
    <row r="6" spans="1:26" ht="12.75" customHeight="1" x14ac:dyDescent="0.2">
      <c r="A6" s="172" t="s">
        <v>240</v>
      </c>
      <c r="B6" s="292" t="s">
        <v>14</v>
      </c>
      <c r="C6" s="293" t="s">
        <v>15</v>
      </c>
      <c r="D6" s="292" t="s">
        <v>16</v>
      </c>
      <c r="E6" s="173">
        <v>103</v>
      </c>
      <c r="F6" s="173">
        <v>104</v>
      </c>
      <c r="G6" s="173">
        <v>105</v>
      </c>
      <c r="H6" s="173">
        <v>106</v>
      </c>
      <c r="I6" s="173">
        <v>107</v>
      </c>
      <c r="J6" s="173">
        <v>108</v>
      </c>
      <c r="K6" s="173">
        <v>109</v>
      </c>
      <c r="L6" s="173">
        <v>110</v>
      </c>
      <c r="M6" s="173">
        <v>111</v>
      </c>
      <c r="N6" s="294">
        <v>112</v>
      </c>
      <c r="O6" s="173">
        <v>113</v>
      </c>
      <c r="P6" s="294">
        <v>114</v>
      </c>
      <c r="Q6" s="210">
        <v>115</v>
      </c>
      <c r="R6" s="173">
        <v>116</v>
      </c>
      <c r="S6" s="173">
        <v>117</v>
      </c>
      <c r="T6" s="173">
        <v>118</v>
      </c>
      <c r="U6" s="173">
        <v>119</v>
      </c>
      <c r="V6" s="173">
        <v>120</v>
      </c>
      <c r="W6" s="173">
        <v>121</v>
      </c>
      <c r="X6" s="173">
        <v>122</v>
      </c>
      <c r="Y6" s="173">
        <v>123</v>
      </c>
      <c r="Z6" s="3"/>
    </row>
    <row r="7" spans="1:26" ht="12.75" hidden="1" customHeight="1" x14ac:dyDescent="0.2">
      <c r="A7" s="14" t="s">
        <v>17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6"/>
      <c r="O7" s="295"/>
      <c r="P7" s="296"/>
      <c r="Q7" s="297"/>
      <c r="R7" s="295"/>
      <c r="S7" s="295"/>
      <c r="T7" s="295"/>
      <c r="U7" s="295"/>
      <c r="V7" s="297"/>
      <c r="W7" s="297"/>
      <c r="X7" s="297"/>
      <c r="Y7" s="297"/>
      <c r="Z7" s="3"/>
    </row>
    <row r="8" spans="1:26" ht="12.75" hidden="1" customHeight="1" x14ac:dyDescent="0.2">
      <c r="A8" s="14" t="s">
        <v>18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8"/>
      <c r="O8" s="295"/>
      <c r="P8" s="298"/>
      <c r="Q8" s="295"/>
      <c r="R8" s="295"/>
      <c r="S8" s="295"/>
      <c r="T8" s="295"/>
      <c r="U8" s="295"/>
      <c r="V8" s="299"/>
      <c r="W8" s="299"/>
      <c r="X8" s="299"/>
      <c r="Y8" s="299"/>
      <c r="Z8" s="3"/>
    </row>
    <row r="9" spans="1:26" ht="15" hidden="1" customHeight="1" x14ac:dyDescent="0.2">
      <c r="A9" s="14" t="s">
        <v>19</v>
      </c>
      <c r="B9" s="295"/>
      <c r="C9" s="295"/>
      <c r="D9" s="295"/>
      <c r="E9" s="14"/>
      <c r="F9" s="172"/>
      <c r="G9" s="172"/>
      <c r="H9" s="172"/>
      <c r="I9" s="172"/>
      <c r="J9" s="172"/>
      <c r="K9" s="172"/>
      <c r="L9" s="172"/>
      <c r="M9" s="172"/>
      <c r="N9" s="300"/>
      <c r="O9" s="172"/>
      <c r="P9" s="301"/>
      <c r="Q9" s="302"/>
      <c r="R9" s="302"/>
      <c r="S9" s="302"/>
      <c r="T9" s="302"/>
      <c r="U9" s="302"/>
      <c r="V9" s="299"/>
      <c r="W9" s="299"/>
      <c r="X9" s="299"/>
      <c r="Y9" s="299"/>
      <c r="Z9" s="3"/>
    </row>
    <row r="10" spans="1:26" ht="13.5" customHeight="1" x14ac:dyDescent="0.2">
      <c r="A10" s="17" t="s">
        <v>20</v>
      </c>
      <c r="B10" s="18"/>
      <c r="C10" s="18"/>
      <c r="D10" s="19"/>
      <c r="E10" s="20">
        <f t="shared" ref="E10:Y10" si="0">SUM(E11:E12)</f>
        <v>202</v>
      </c>
      <c r="F10" s="20">
        <f t="shared" si="0"/>
        <v>202</v>
      </c>
      <c r="G10" s="20">
        <f t="shared" si="0"/>
        <v>0</v>
      </c>
      <c r="H10" s="20">
        <f t="shared" si="0"/>
        <v>0</v>
      </c>
      <c r="I10" s="20">
        <f t="shared" si="0"/>
        <v>4</v>
      </c>
      <c r="J10" s="20">
        <f t="shared" si="0"/>
        <v>4</v>
      </c>
      <c r="K10" s="20">
        <f t="shared" si="0"/>
        <v>12</v>
      </c>
      <c r="L10" s="20">
        <f t="shared" si="0"/>
        <v>12</v>
      </c>
      <c r="M10" s="20">
        <f t="shared" si="0"/>
        <v>309</v>
      </c>
      <c r="N10" s="20">
        <f t="shared" si="0"/>
        <v>277</v>
      </c>
      <c r="O10" s="20">
        <f t="shared" si="0"/>
        <v>237</v>
      </c>
      <c r="P10" s="20">
        <f t="shared" si="0"/>
        <v>235</v>
      </c>
      <c r="Q10" s="20">
        <f t="shared" si="0"/>
        <v>9</v>
      </c>
      <c r="R10" s="20">
        <f t="shared" si="0"/>
        <v>205</v>
      </c>
      <c r="S10" s="20">
        <f t="shared" si="0"/>
        <v>143</v>
      </c>
      <c r="T10" s="20">
        <f t="shared" si="0"/>
        <v>32</v>
      </c>
      <c r="U10" s="20">
        <f t="shared" si="0"/>
        <v>3</v>
      </c>
      <c r="V10" s="20">
        <f t="shared" si="0"/>
        <v>108</v>
      </c>
      <c r="W10" s="20">
        <f t="shared" si="0"/>
        <v>23</v>
      </c>
      <c r="X10" s="141">
        <f t="shared" si="0"/>
        <v>45</v>
      </c>
      <c r="Y10" s="141">
        <f t="shared" si="0"/>
        <v>40</v>
      </c>
      <c r="Z10" s="337"/>
    </row>
    <row r="11" spans="1:26" ht="14.2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3" t="s">
        <v>23</v>
      </c>
      <c r="E11" s="25">
        <v>202</v>
      </c>
      <c r="F11" s="92">
        <v>202</v>
      </c>
      <c r="G11" s="92">
        <v>0</v>
      </c>
      <c r="H11" s="92">
        <v>0</v>
      </c>
      <c r="I11" s="92">
        <v>4</v>
      </c>
      <c r="J11" s="92">
        <v>4</v>
      </c>
      <c r="K11" s="92">
        <v>12</v>
      </c>
      <c r="L11" s="92">
        <v>12</v>
      </c>
      <c r="M11" s="92">
        <v>248</v>
      </c>
      <c r="N11" s="92">
        <v>219</v>
      </c>
      <c r="O11" s="92">
        <v>192</v>
      </c>
      <c r="P11" s="92">
        <v>192</v>
      </c>
      <c r="Q11" s="92">
        <v>5</v>
      </c>
      <c r="R11" s="92">
        <v>168</v>
      </c>
      <c r="S11" s="92">
        <v>130</v>
      </c>
      <c r="T11" s="92">
        <v>24</v>
      </c>
      <c r="U11" s="92">
        <v>2</v>
      </c>
      <c r="V11" s="92">
        <v>87</v>
      </c>
      <c r="W11" s="92">
        <v>19</v>
      </c>
      <c r="X11" s="92">
        <v>34</v>
      </c>
      <c r="Y11" s="92">
        <v>34</v>
      </c>
      <c r="Z11" s="337"/>
    </row>
    <row r="12" spans="1:26" ht="18.75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3" t="s">
        <v>26</v>
      </c>
      <c r="E12" s="22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61</v>
      </c>
      <c r="N12" s="23">
        <v>58</v>
      </c>
      <c r="O12" s="144">
        <v>45</v>
      </c>
      <c r="P12" s="23">
        <v>43</v>
      </c>
      <c r="Q12" s="23">
        <v>4</v>
      </c>
      <c r="R12" s="23">
        <v>37</v>
      </c>
      <c r="S12" s="23">
        <v>13</v>
      </c>
      <c r="T12" s="23">
        <v>8</v>
      </c>
      <c r="U12" s="23">
        <v>1</v>
      </c>
      <c r="V12" s="23">
        <v>21</v>
      </c>
      <c r="W12" s="23">
        <v>4</v>
      </c>
      <c r="X12" s="23">
        <v>11</v>
      </c>
      <c r="Y12" s="23">
        <v>6</v>
      </c>
      <c r="Z12" s="337"/>
    </row>
    <row r="13" spans="1:26" ht="12.75" customHeight="1" x14ac:dyDescent="0.2">
      <c r="A13" s="17" t="s">
        <v>27</v>
      </c>
      <c r="B13" s="18"/>
      <c r="C13" s="18"/>
      <c r="D13" s="19"/>
      <c r="E13" s="20">
        <f t="shared" ref="E13:Y13" si="1">SUM(E14:E15)</f>
        <v>768</v>
      </c>
      <c r="F13" s="20">
        <f t="shared" si="1"/>
        <v>2155</v>
      </c>
      <c r="G13" s="20">
        <f t="shared" si="1"/>
        <v>614</v>
      </c>
      <c r="H13" s="20">
        <f t="shared" si="1"/>
        <v>1407</v>
      </c>
      <c r="I13" s="20">
        <f t="shared" si="1"/>
        <v>2</v>
      </c>
      <c r="J13" s="20">
        <f t="shared" si="1"/>
        <v>1</v>
      </c>
      <c r="K13" s="20">
        <f t="shared" si="1"/>
        <v>0</v>
      </c>
      <c r="L13" s="20">
        <f t="shared" si="1"/>
        <v>0</v>
      </c>
      <c r="M13" s="20">
        <f t="shared" si="1"/>
        <v>2726</v>
      </c>
      <c r="N13" s="20">
        <f t="shared" si="1"/>
        <v>2281.25</v>
      </c>
      <c r="O13" s="20">
        <f t="shared" si="1"/>
        <v>2074</v>
      </c>
      <c r="P13" s="20">
        <f t="shared" si="1"/>
        <v>1895.25</v>
      </c>
      <c r="Q13" s="20">
        <f t="shared" si="1"/>
        <v>33</v>
      </c>
      <c r="R13" s="20">
        <f t="shared" si="1"/>
        <v>1072</v>
      </c>
      <c r="S13" s="20">
        <f t="shared" si="1"/>
        <v>403</v>
      </c>
      <c r="T13" s="20">
        <f t="shared" si="1"/>
        <v>1002</v>
      </c>
      <c r="U13" s="20">
        <f t="shared" si="1"/>
        <v>409</v>
      </c>
      <c r="V13" s="20">
        <f t="shared" si="1"/>
        <v>980</v>
      </c>
      <c r="W13" s="20">
        <f t="shared" si="1"/>
        <v>73</v>
      </c>
      <c r="X13" s="141">
        <f t="shared" si="1"/>
        <v>397</v>
      </c>
      <c r="Y13" s="141">
        <f t="shared" si="1"/>
        <v>510</v>
      </c>
      <c r="Z13" s="337"/>
    </row>
    <row r="14" spans="1:26" ht="15.7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24" t="s">
        <v>30</v>
      </c>
      <c r="E14" s="25">
        <v>229</v>
      </c>
      <c r="F14" s="25">
        <v>1177</v>
      </c>
      <c r="G14" s="25">
        <v>72</v>
      </c>
      <c r="H14" s="25">
        <v>438</v>
      </c>
      <c r="I14" s="25">
        <v>2</v>
      </c>
      <c r="J14" s="25">
        <v>1</v>
      </c>
      <c r="K14" s="25">
        <v>0</v>
      </c>
      <c r="L14" s="25">
        <v>0</v>
      </c>
      <c r="M14" s="25">
        <v>1137</v>
      </c>
      <c r="N14" s="25">
        <v>1088.75</v>
      </c>
      <c r="O14" s="25">
        <v>899</v>
      </c>
      <c r="P14" s="25">
        <v>876</v>
      </c>
      <c r="Q14" s="25">
        <v>22</v>
      </c>
      <c r="R14" s="25">
        <v>673</v>
      </c>
      <c r="S14" s="25">
        <v>248</v>
      </c>
      <c r="T14" s="25">
        <v>226</v>
      </c>
      <c r="U14" s="25">
        <v>106</v>
      </c>
      <c r="V14" s="25">
        <v>505</v>
      </c>
      <c r="W14" s="25">
        <v>68</v>
      </c>
      <c r="X14" s="25">
        <v>232</v>
      </c>
      <c r="Y14" s="25">
        <v>205</v>
      </c>
      <c r="Z14" s="337"/>
    </row>
    <row r="15" spans="1:26" ht="15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26" t="s">
        <v>33</v>
      </c>
      <c r="E15" s="25">
        <v>539</v>
      </c>
      <c r="F15" s="92">
        <v>978</v>
      </c>
      <c r="G15" s="92">
        <v>542</v>
      </c>
      <c r="H15" s="92">
        <v>969</v>
      </c>
      <c r="I15" s="92">
        <v>0</v>
      </c>
      <c r="J15" s="92">
        <v>0</v>
      </c>
      <c r="K15" s="92">
        <v>0</v>
      </c>
      <c r="L15" s="92">
        <v>0</v>
      </c>
      <c r="M15" s="92">
        <v>1589</v>
      </c>
      <c r="N15" s="92">
        <v>1192.5</v>
      </c>
      <c r="O15" s="92">
        <v>1175</v>
      </c>
      <c r="P15" s="92">
        <v>1019.25</v>
      </c>
      <c r="Q15" s="92">
        <v>11</v>
      </c>
      <c r="R15" s="92">
        <v>399</v>
      </c>
      <c r="S15" s="92">
        <v>155</v>
      </c>
      <c r="T15" s="92">
        <v>776</v>
      </c>
      <c r="U15" s="92">
        <v>303</v>
      </c>
      <c r="V15" s="92">
        <v>475</v>
      </c>
      <c r="W15" s="92">
        <v>5</v>
      </c>
      <c r="X15" s="92">
        <v>165</v>
      </c>
      <c r="Y15" s="92">
        <v>305</v>
      </c>
      <c r="Z15" s="337"/>
    </row>
    <row r="16" spans="1:26" ht="16.5" customHeight="1" x14ac:dyDescent="0.2">
      <c r="A16" s="17" t="s">
        <v>34</v>
      </c>
      <c r="B16" s="18"/>
      <c r="C16" s="18"/>
      <c r="D16" s="29"/>
      <c r="E16" s="20">
        <f>E17+E18+E21+E22</f>
        <v>9138</v>
      </c>
      <c r="F16" s="20">
        <f t="shared" ref="F16:Y16" si="2">F17+F18+F21+F22</f>
        <v>32542</v>
      </c>
      <c r="G16" s="20">
        <f t="shared" si="2"/>
        <v>8950</v>
      </c>
      <c r="H16" s="20">
        <f t="shared" si="2"/>
        <v>20942</v>
      </c>
      <c r="I16" s="20">
        <f t="shared" si="2"/>
        <v>20</v>
      </c>
      <c r="J16" s="20">
        <f t="shared" si="2"/>
        <v>20</v>
      </c>
      <c r="K16" s="20">
        <f t="shared" si="2"/>
        <v>99</v>
      </c>
      <c r="L16" s="20">
        <f t="shared" si="2"/>
        <v>99</v>
      </c>
      <c r="M16" s="20">
        <f t="shared" si="2"/>
        <v>1645</v>
      </c>
      <c r="N16" s="20">
        <f t="shared" si="2"/>
        <v>1176.45</v>
      </c>
      <c r="O16" s="20">
        <f t="shared" si="2"/>
        <v>1641</v>
      </c>
      <c r="P16" s="20">
        <f t="shared" si="2"/>
        <v>1172.45</v>
      </c>
      <c r="Q16" s="20">
        <f t="shared" si="2"/>
        <v>11</v>
      </c>
      <c r="R16" s="20">
        <f t="shared" si="2"/>
        <v>1132</v>
      </c>
      <c r="S16" s="20">
        <f t="shared" si="2"/>
        <v>407</v>
      </c>
      <c r="T16" s="20">
        <f t="shared" si="2"/>
        <v>509</v>
      </c>
      <c r="U16" s="20">
        <f t="shared" si="2"/>
        <v>195</v>
      </c>
      <c r="V16" s="20">
        <f t="shared" si="2"/>
        <v>584</v>
      </c>
      <c r="W16" s="20">
        <f t="shared" si="2"/>
        <v>54</v>
      </c>
      <c r="X16" s="20">
        <f t="shared" si="2"/>
        <v>299</v>
      </c>
      <c r="Y16" s="20">
        <f t="shared" si="2"/>
        <v>231</v>
      </c>
      <c r="Z16" s="337"/>
    </row>
    <row r="17" spans="1:26" ht="13.5" customHeight="1" x14ac:dyDescent="0.2">
      <c r="A17" s="303" t="s">
        <v>35</v>
      </c>
      <c r="B17" s="234" t="s">
        <v>36</v>
      </c>
      <c r="C17" s="234" t="str">
        <f>VLOOKUP(B17,serial!$C$1:$D$37,2,FALSE)</f>
        <v>BI_S</v>
      </c>
      <c r="D17" s="235" t="s">
        <v>37</v>
      </c>
      <c r="E17" s="304">
        <v>162</v>
      </c>
      <c r="F17" s="304">
        <v>180</v>
      </c>
      <c r="G17" s="304">
        <v>78</v>
      </c>
      <c r="H17" s="304">
        <v>178</v>
      </c>
      <c r="I17" s="304">
        <v>20</v>
      </c>
      <c r="J17" s="304">
        <v>20</v>
      </c>
      <c r="K17" s="304">
        <v>99</v>
      </c>
      <c r="L17" s="304">
        <v>99</v>
      </c>
      <c r="M17" s="304">
        <v>304</v>
      </c>
      <c r="N17" s="304">
        <v>285.5</v>
      </c>
      <c r="O17" s="304">
        <v>300</v>
      </c>
      <c r="P17" s="304">
        <v>281.5</v>
      </c>
      <c r="Q17" s="304">
        <v>9</v>
      </c>
      <c r="R17" s="304">
        <v>286</v>
      </c>
      <c r="S17" s="304">
        <v>172</v>
      </c>
      <c r="T17" s="304">
        <v>14</v>
      </c>
      <c r="U17" s="304">
        <v>5</v>
      </c>
      <c r="V17" s="304">
        <v>210</v>
      </c>
      <c r="W17" s="304">
        <v>49</v>
      </c>
      <c r="X17" s="305">
        <v>130</v>
      </c>
      <c r="Y17" s="305">
        <v>31</v>
      </c>
      <c r="Z17" s="337"/>
    </row>
    <row r="18" spans="1:26" ht="40.5" customHeight="1" x14ac:dyDescent="0.2">
      <c r="A18" s="34" t="s">
        <v>38</v>
      </c>
      <c r="B18" s="148" t="s">
        <v>39</v>
      </c>
      <c r="C18" s="148" t="str">
        <f>VLOOKUP(B18,serial!$C$1:$D$37,2,FALSE)</f>
        <v>BI_PT</v>
      </c>
      <c r="D18" s="149" t="s">
        <v>40</v>
      </c>
      <c r="E18" s="37">
        <f t="shared" ref="E18:Y18" si="3">E19+E20+E35+E40+E45+E48+E52</f>
        <v>9</v>
      </c>
      <c r="F18" s="37">
        <f t="shared" si="3"/>
        <v>63</v>
      </c>
      <c r="G18" s="37">
        <f t="shared" si="3"/>
        <v>83</v>
      </c>
      <c r="H18" s="37">
        <f t="shared" si="3"/>
        <v>707</v>
      </c>
      <c r="I18" s="37">
        <f t="shared" si="3"/>
        <v>0</v>
      </c>
      <c r="J18" s="37">
        <f t="shared" si="3"/>
        <v>0</v>
      </c>
      <c r="K18" s="37">
        <f t="shared" si="3"/>
        <v>0</v>
      </c>
      <c r="L18" s="37">
        <f t="shared" si="3"/>
        <v>0</v>
      </c>
      <c r="M18" s="37">
        <f t="shared" si="3"/>
        <v>70</v>
      </c>
      <c r="N18" s="37">
        <f t="shared" si="3"/>
        <v>67.5</v>
      </c>
      <c r="O18" s="37">
        <f t="shared" si="3"/>
        <v>70</v>
      </c>
      <c r="P18" s="37">
        <f t="shared" si="3"/>
        <v>67.5</v>
      </c>
      <c r="Q18" s="37">
        <f t="shared" si="3"/>
        <v>0</v>
      </c>
      <c r="R18" s="37">
        <f t="shared" si="3"/>
        <v>53</v>
      </c>
      <c r="S18" s="37">
        <f t="shared" si="3"/>
        <v>34</v>
      </c>
      <c r="T18" s="37">
        <f t="shared" si="3"/>
        <v>17</v>
      </c>
      <c r="U18" s="37">
        <f t="shared" si="3"/>
        <v>7</v>
      </c>
      <c r="V18" s="37">
        <f t="shared" si="3"/>
        <v>32</v>
      </c>
      <c r="W18" s="37">
        <f t="shared" si="3"/>
        <v>4</v>
      </c>
      <c r="X18" s="37">
        <f t="shared" si="3"/>
        <v>18</v>
      </c>
      <c r="Y18" s="37">
        <f t="shared" si="3"/>
        <v>10</v>
      </c>
      <c r="Z18" s="337"/>
    </row>
    <row r="19" spans="1:26" ht="26.25" customHeight="1" x14ac:dyDescent="0.2">
      <c r="A19" s="38" t="s">
        <v>41</v>
      </c>
      <c r="B19" s="2"/>
      <c r="C19" s="2"/>
      <c r="D19" s="24"/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8</v>
      </c>
      <c r="N19" s="41">
        <v>8</v>
      </c>
      <c r="O19" s="41">
        <v>8</v>
      </c>
      <c r="P19" s="41">
        <v>8</v>
      </c>
      <c r="Q19" s="41"/>
      <c r="R19" s="41">
        <v>5</v>
      </c>
      <c r="S19" s="41">
        <v>2</v>
      </c>
      <c r="T19" s="41">
        <v>3</v>
      </c>
      <c r="U19" s="41">
        <v>0</v>
      </c>
      <c r="V19" s="41">
        <v>4</v>
      </c>
      <c r="W19" s="306">
        <v>2</v>
      </c>
      <c r="X19" s="307">
        <v>2</v>
      </c>
      <c r="Y19" s="307">
        <v>0</v>
      </c>
      <c r="Z19" s="337"/>
    </row>
    <row r="20" spans="1:26" ht="28.5" customHeight="1" x14ac:dyDescent="0.2">
      <c r="A20" s="38" t="s">
        <v>42</v>
      </c>
      <c r="B20" s="2"/>
      <c r="C20" s="2"/>
      <c r="D20" s="24"/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2</v>
      </c>
      <c r="N20" s="41">
        <v>1.5</v>
      </c>
      <c r="O20" s="41">
        <v>2</v>
      </c>
      <c r="P20" s="41">
        <v>1.5</v>
      </c>
      <c r="Q20" s="41">
        <v>0</v>
      </c>
      <c r="R20" s="41">
        <v>0</v>
      </c>
      <c r="S20" s="41">
        <v>0</v>
      </c>
      <c r="T20" s="41">
        <v>2</v>
      </c>
      <c r="U20" s="41">
        <v>1</v>
      </c>
      <c r="V20" s="41">
        <v>0</v>
      </c>
      <c r="W20" s="41">
        <v>0</v>
      </c>
      <c r="X20" s="190">
        <v>0</v>
      </c>
      <c r="Y20" s="190">
        <v>0</v>
      </c>
      <c r="Z20" s="337"/>
    </row>
    <row r="21" spans="1:26" ht="27.75" customHeight="1" x14ac:dyDescent="0.2">
      <c r="A21" s="42" t="s">
        <v>43</v>
      </c>
      <c r="B21" s="221" t="s">
        <v>44</v>
      </c>
      <c r="C21" s="221" t="str">
        <f>VLOOKUP(B21,serial!$C$1:$D$37,2,FALSE)</f>
        <v>BT_SP</v>
      </c>
      <c r="D21" s="222" t="s">
        <v>45</v>
      </c>
      <c r="E21" s="45">
        <f t="shared" ref="E21:Y21" si="4">E49</f>
        <v>4</v>
      </c>
      <c r="F21" s="45">
        <f t="shared" si="4"/>
        <v>12</v>
      </c>
      <c r="G21" s="45">
        <f t="shared" si="4"/>
        <v>11</v>
      </c>
      <c r="H21" s="45">
        <f t="shared" si="4"/>
        <v>96</v>
      </c>
      <c r="I21" s="45">
        <f t="shared" si="4"/>
        <v>0</v>
      </c>
      <c r="J21" s="45">
        <f t="shared" si="4"/>
        <v>0</v>
      </c>
      <c r="K21" s="45">
        <f t="shared" si="4"/>
        <v>0</v>
      </c>
      <c r="L21" s="45">
        <f t="shared" si="4"/>
        <v>0</v>
      </c>
      <c r="M21" s="45">
        <f t="shared" si="4"/>
        <v>43</v>
      </c>
      <c r="N21" s="45">
        <f t="shared" si="4"/>
        <v>36.5</v>
      </c>
      <c r="O21" s="45">
        <f t="shared" si="4"/>
        <v>43</v>
      </c>
      <c r="P21" s="45">
        <f t="shared" si="4"/>
        <v>36.5</v>
      </c>
      <c r="Q21" s="45">
        <f t="shared" si="4"/>
        <v>1</v>
      </c>
      <c r="R21" s="45">
        <f t="shared" si="4"/>
        <v>31</v>
      </c>
      <c r="S21" s="45">
        <f t="shared" si="4"/>
        <v>10</v>
      </c>
      <c r="T21" s="45">
        <f t="shared" si="4"/>
        <v>12</v>
      </c>
      <c r="U21" s="45">
        <f t="shared" si="4"/>
        <v>5</v>
      </c>
      <c r="V21" s="45">
        <f t="shared" si="4"/>
        <v>5</v>
      </c>
      <c r="W21" s="45">
        <f t="shared" si="4"/>
        <v>0</v>
      </c>
      <c r="X21" s="193">
        <f t="shared" si="4"/>
        <v>2</v>
      </c>
      <c r="Y21" s="193">
        <f t="shared" si="4"/>
        <v>3</v>
      </c>
      <c r="Z21" s="337"/>
    </row>
    <row r="22" spans="1:26" ht="17.25" customHeight="1" x14ac:dyDescent="0.2">
      <c r="A22" s="34" t="s">
        <v>46</v>
      </c>
      <c r="B22" s="148" t="s">
        <v>47</v>
      </c>
      <c r="C22" s="148" t="str">
        <f>VLOOKUP(B22,serial!$C$1:$D$37,2,FALSE)</f>
        <v>BI_IG</v>
      </c>
      <c r="D22" s="223" t="s">
        <v>48</v>
      </c>
      <c r="E22" s="37">
        <f t="shared" ref="E22:Y22" si="5">E23+E24</f>
        <v>8963</v>
      </c>
      <c r="F22" s="37">
        <f t="shared" si="5"/>
        <v>32287</v>
      </c>
      <c r="G22" s="37">
        <f t="shared" si="5"/>
        <v>8778</v>
      </c>
      <c r="H22" s="37">
        <f t="shared" si="5"/>
        <v>19961</v>
      </c>
      <c r="I22" s="37">
        <f t="shared" si="5"/>
        <v>0</v>
      </c>
      <c r="J22" s="37">
        <f t="shared" si="5"/>
        <v>0</v>
      </c>
      <c r="K22" s="37">
        <f t="shared" si="5"/>
        <v>0</v>
      </c>
      <c r="L22" s="37">
        <f t="shared" si="5"/>
        <v>0</v>
      </c>
      <c r="M22" s="37">
        <f t="shared" si="5"/>
        <v>1228</v>
      </c>
      <c r="N22" s="37">
        <f t="shared" si="5"/>
        <v>786.95</v>
      </c>
      <c r="O22" s="37">
        <f t="shared" si="5"/>
        <v>1228</v>
      </c>
      <c r="P22" s="37">
        <f t="shared" si="5"/>
        <v>786.95</v>
      </c>
      <c r="Q22" s="37">
        <f t="shared" si="5"/>
        <v>1</v>
      </c>
      <c r="R22" s="37">
        <f t="shared" si="5"/>
        <v>762</v>
      </c>
      <c r="S22" s="37">
        <f t="shared" si="5"/>
        <v>191</v>
      </c>
      <c r="T22" s="37">
        <f t="shared" si="5"/>
        <v>466</v>
      </c>
      <c r="U22" s="37">
        <f t="shared" si="5"/>
        <v>178</v>
      </c>
      <c r="V22" s="37">
        <f t="shared" si="5"/>
        <v>337</v>
      </c>
      <c r="W22" s="37">
        <f t="shared" si="5"/>
        <v>1</v>
      </c>
      <c r="X22" s="196">
        <f t="shared" si="5"/>
        <v>149</v>
      </c>
      <c r="Y22" s="196">
        <f t="shared" si="5"/>
        <v>187</v>
      </c>
      <c r="Z22" s="337"/>
    </row>
    <row r="23" spans="1:26" ht="25.5" customHeight="1" x14ac:dyDescent="0.2">
      <c r="A23" s="21" t="s">
        <v>49</v>
      </c>
      <c r="B23" s="2"/>
      <c r="C23" s="2"/>
      <c r="D23" s="47"/>
      <c r="E23" s="41">
        <v>8730</v>
      </c>
      <c r="F23" s="41">
        <v>26822</v>
      </c>
      <c r="G23" s="41">
        <v>8579</v>
      </c>
      <c r="H23" s="41">
        <v>13688</v>
      </c>
      <c r="I23" s="41">
        <v>0</v>
      </c>
      <c r="J23" s="41">
        <v>0</v>
      </c>
      <c r="K23" s="41">
        <v>0</v>
      </c>
      <c r="L23" s="41">
        <v>0</v>
      </c>
      <c r="M23" s="270">
        <v>732</v>
      </c>
      <c r="N23" s="41">
        <v>505.95</v>
      </c>
      <c r="O23" s="41">
        <v>732</v>
      </c>
      <c r="P23" s="41">
        <v>505.95</v>
      </c>
      <c r="Q23" s="41">
        <v>1</v>
      </c>
      <c r="R23" s="41">
        <v>455</v>
      </c>
      <c r="S23" s="41">
        <v>115</v>
      </c>
      <c r="T23" s="41">
        <v>277</v>
      </c>
      <c r="U23" s="41">
        <v>89</v>
      </c>
      <c r="V23" s="41">
        <v>204</v>
      </c>
      <c r="W23" s="41">
        <v>1</v>
      </c>
      <c r="X23" s="190">
        <v>101</v>
      </c>
      <c r="Y23" s="190">
        <v>102</v>
      </c>
      <c r="Z23" s="337"/>
    </row>
    <row r="24" spans="1:26" ht="23.25" customHeight="1" x14ac:dyDescent="0.2">
      <c r="A24" s="21" t="s">
        <v>50</v>
      </c>
      <c r="B24" s="2"/>
      <c r="C24" s="2"/>
      <c r="D24" s="47"/>
      <c r="E24" s="41">
        <v>233</v>
      </c>
      <c r="F24" s="41">
        <v>5465</v>
      </c>
      <c r="G24" s="41">
        <v>199</v>
      </c>
      <c r="H24" s="41">
        <v>6273</v>
      </c>
      <c r="I24" s="41">
        <v>0</v>
      </c>
      <c r="J24" s="41">
        <v>0</v>
      </c>
      <c r="K24" s="41">
        <v>0</v>
      </c>
      <c r="L24" s="41">
        <v>0</v>
      </c>
      <c r="M24" s="41">
        <v>496</v>
      </c>
      <c r="N24" s="41">
        <v>281</v>
      </c>
      <c r="O24" s="41">
        <v>496</v>
      </c>
      <c r="P24" s="41">
        <v>281</v>
      </c>
      <c r="Q24" s="41">
        <v>0</v>
      </c>
      <c r="R24" s="41">
        <v>307</v>
      </c>
      <c r="S24" s="41">
        <v>76</v>
      </c>
      <c r="T24" s="41">
        <v>189</v>
      </c>
      <c r="U24" s="41">
        <v>89</v>
      </c>
      <c r="V24" s="41">
        <v>133</v>
      </c>
      <c r="W24" s="41">
        <v>0</v>
      </c>
      <c r="X24" s="190">
        <v>48</v>
      </c>
      <c r="Y24" s="190">
        <v>85</v>
      </c>
      <c r="Z24" s="337"/>
    </row>
    <row r="25" spans="1:26" ht="25.5" customHeight="1" x14ac:dyDescent="0.2">
      <c r="A25" s="17" t="s">
        <v>51</v>
      </c>
      <c r="B25" s="231"/>
      <c r="C25" s="231"/>
      <c r="D25" s="276"/>
      <c r="E25" s="20">
        <f t="shared" ref="E25:Y25" si="6">SUM(E26,E27,E30,E31,E32,E33,E38)</f>
        <v>724</v>
      </c>
      <c r="F25" s="20">
        <f t="shared" si="6"/>
        <v>982</v>
      </c>
      <c r="G25" s="20">
        <f t="shared" si="6"/>
        <v>275</v>
      </c>
      <c r="H25" s="20">
        <f t="shared" si="6"/>
        <v>365</v>
      </c>
      <c r="I25" s="20">
        <f t="shared" si="6"/>
        <v>0</v>
      </c>
      <c r="J25" s="20">
        <f t="shared" si="6"/>
        <v>0</v>
      </c>
      <c r="K25" s="20">
        <f t="shared" si="6"/>
        <v>0</v>
      </c>
      <c r="L25" s="20">
        <f t="shared" si="6"/>
        <v>0</v>
      </c>
      <c r="M25" s="20">
        <f t="shared" si="6"/>
        <v>142</v>
      </c>
      <c r="N25" s="20">
        <f t="shared" si="6"/>
        <v>128</v>
      </c>
      <c r="O25" s="20">
        <f t="shared" si="6"/>
        <v>92</v>
      </c>
      <c r="P25" s="20">
        <f t="shared" si="6"/>
        <v>83.5</v>
      </c>
      <c r="Q25" s="20">
        <f t="shared" si="6"/>
        <v>6</v>
      </c>
      <c r="R25" s="20">
        <f t="shared" si="6"/>
        <v>81</v>
      </c>
      <c r="S25" s="20">
        <f t="shared" si="6"/>
        <v>72</v>
      </c>
      <c r="T25" s="20">
        <f t="shared" si="6"/>
        <v>11</v>
      </c>
      <c r="U25" s="20">
        <f t="shared" si="6"/>
        <v>9</v>
      </c>
      <c r="V25" s="20">
        <f t="shared" si="6"/>
        <v>36</v>
      </c>
      <c r="W25" s="20">
        <f t="shared" si="6"/>
        <v>5</v>
      </c>
      <c r="X25" s="141">
        <f t="shared" si="6"/>
        <v>21</v>
      </c>
      <c r="Y25" s="141">
        <f t="shared" si="6"/>
        <v>10</v>
      </c>
      <c r="Z25" s="337"/>
    </row>
    <row r="26" spans="1:26" ht="16.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24" t="s">
        <v>54</v>
      </c>
      <c r="E26" s="41">
        <v>67</v>
      </c>
      <c r="F26" s="41">
        <v>58</v>
      </c>
      <c r="G26" s="41">
        <v>97</v>
      </c>
      <c r="H26" s="41">
        <v>92</v>
      </c>
      <c r="I26" s="41">
        <v>0</v>
      </c>
      <c r="J26" s="41">
        <v>0</v>
      </c>
      <c r="K26" s="41">
        <v>0</v>
      </c>
      <c r="L26" s="41">
        <v>0</v>
      </c>
      <c r="M26" s="41">
        <v>56</v>
      </c>
      <c r="N26" s="41">
        <v>54</v>
      </c>
      <c r="O26" s="41">
        <v>43</v>
      </c>
      <c r="P26" s="41">
        <v>42</v>
      </c>
      <c r="Q26" s="41">
        <v>5</v>
      </c>
      <c r="R26" s="41">
        <v>40</v>
      </c>
      <c r="S26" s="41">
        <v>40</v>
      </c>
      <c r="T26" s="41">
        <v>3</v>
      </c>
      <c r="U26" s="41">
        <v>3</v>
      </c>
      <c r="V26" s="41">
        <v>17</v>
      </c>
      <c r="W26" s="41">
        <v>1</v>
      </c>
      <c r="X26" s="190">
        <v>8</v>
      </c>
      <c r="Y26" s="307">
        <v>8</v>
      </c>
      <c r="Z26" s="337"/>
    </row>
    <row r="27" spans="1:26" ht="14.25" customHeight="1" x14ac:dyDescent="0.2">
      <c r="A27" s="49" t="s">
        <v>55</v>
      </c>
      <c r="B27" s="308"/>
      <c r="C27" s="308"/>
      <c r="D27" s="309"/>
      <c r="E27" s="310">
        <f t="shared" ref="E27:Y27" si="7">SUM(E28,E29)</f>
        <v>603</v>
      </c>
      <c r="F27" s="310">
        <f t="shared" si="7"/>
        <v>596</v>
      </c>
      <c r="G27" s="310">
        <f t="shared" si="7"/>
        <v>64</v>
      </c>
      <c r="H27" s="310">
        <f t="shared" si="7"/>
        <v>53</v>
      </c>
      <c r="I27" s="310">
        <f t="shared" si="7"/>
        <v>0</v>
      </c>
      <c r="J27" s="310">
        <f t="shared" si="7"/>
        <v>0</v>
      </c>
      <c r="K27" s="310">
        <f t="shared" si="7"/>
        <v>0</v>
      </c>
      <c r="L27" s="310">
        <f t="shared" si="7"/>
        <v>0</v>
      </c>
      <c r="M27" s="310">
        <f t="shared" si="7"/>
        <v>36</v>
      </c>
      <c r="N27" s="310">
        <f t="shared" si="7"/>
        <v>27</v>
      </c>
      <c r="O27" s="310">
        <f t="shared" si="7"/>
        <v>32</v>
      </c>
      <c r="P27" s="310">
        <f t="shared" si="7"/>
        <v>27.5</v>
      </c>
      <c r="Q27" s="310">
        <f t="shared" si="7"/>
        <v>0</v>
      </c>
      <c r="R27" s="310">
        <f t="shared" si="7"/>
        <v>31</v>
      </c>
      <c r="S27" s="310">
        <f t="shared" si="7"/>
        <v>26</v>
      </c>
      <c r="T27" s="310">
        <f t="shared" si="7"/>
        <v>1</v>
      </c>
      <c r="U27" s="310">
        <f t="shared" si="7"/>
        <v>1</v>
      </c>
      <c r="V27" s="310">
        <f t="shared" si="7"/>
        <v>17</v>
      </c>
      <c r="W27" s="310">
        <f t="shared" si="7"/>
        <v>3</v>
      </c>
      <c r="X27" s="311">
        <f t="shared" si="7"/>
        <v>12</v>
      </c>
      <c r="Y27" s="311">
        <f t="shared" si="7"/>
        <v>2</v>
      </c>
      <c r="Z27" s="337"/>
    </row>
    <row r="28" spans="1:26" ht="25.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3" t="s">
        <v>58</v>
      </c>
      <c r="E28" s="53">
        <v>603</v>
      </c>
      <c r="F28" s="53">
        <v>596</v>
      </c>
      <c r="G28" s="53">
        <v>56</v>
      </c>
      <c r="H28" s="53">
        <v>51</v>
      </c>
      <c r="I28" s="53">
        <v>0</v>
      </c>
      <c r="J28" s="53">
        <v>0</v>
      </c>
      <c r="K28" s="53">
        <v>0</v>
      </c>
      <c r="L28" s="53">
        <v>0</v>
      </c>
      <c r="M28" s="53">
        <v>23</v>
      </c>
      <c r="N28" s="53">
        <v>23</v>
      </c>
      <c r="O28" s="312">
        <v>23</v>
      </c>
      <c r="P28" s="53">
        <v>22</v>
      </c>
      <c r="Q28" s="53">
        <v>0</v>
      </c>
      <c r="R28" s="53">
        <v>22</v>
      </c>
      <c r="S28" s="53">
        <v>22</v>
      </c>
      <c r="T28" s="53">
        <v>1</v>
      </c>
      <c r="U28" s="53">
        <v>1</v>
      </c>
      <c r="V28" s="53">
        <v>17</v>
      </c>
      <c r="W28" s="53">
        <v>3</v>
      </c>
      <c r="X28" s="313">
        <v>12</v>
      </c>
      <c r="Y28" s="313">
        <v>2</v>
      </c>
      <c r="Z28" s="337"/>
    </row>
    <row r="29" spans="1:26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3" t="s">
        <v>61</v>
      </c>
      <c r="E29" s="54">
        <v>0</v>
      </c>
      <c r="F29" s="54">
        <v>0</v>
      </c>
      <c r="G29" s="54">
        <v>8</v>
      </c>
      <c r="H29" s="54">
        <v>2</v>
      </c>
      <c r="I29" s="54">
        <v>0</v>
      </c>
      <c r="J29" s="54">
        <v>0</v>
      </c>
      <c r="K29" s="54">
        <v>0</v>
      </c>
      <c r="L29" s="54">
        <v>0</v>
      </c>
      <c r="M29" s="54">
        <v>13</v>
      </c>
      <c r="N29" s="54">
        <v>4</v>
      </c>
      <c r="O29" s="54">
        <v>9</v>
      </c>
      <c r="P29" s="54">
        <v>5.5</v>
      </c>
      <c r="Q29" s="54">
        <v>0</v>
      </c>
      <c r="R29" s="165">
        <v>9</v>
      </c>
      <c r="S29" s="165">
        <v>4</v>
      </c>
      <c r="T29" s="54">
        <v>0</v>
      </c>
      <c r="U29" s="54">
        <v>0</v>
      </c>
      <c r="V29" s="54">
        <v>0</v>
      </c>
      <c r="W29" s="54">
        <v>0</v>
      </c>
      <c r="X29" s="64">
        <v>0</v>
      </c>
      <c r="Y29" s="64">
        <v>0</v>
      </c>
      <c r="Z29" s="337"/>
    </row>
    <row r="30" spans="1:26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3" t="s">
        <v>64</v>
      </c>
      <c r="E30" s="122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1</v>
      </c>
      <c r="N30" s="123">
        <v>1</v>
      </c>
      <c r="O30" s="123">
        <v>1</v>
      </c>
      <c r="P30" s="123">
        <v>1</v>
      </c>
      <c r="Q30" s="123">
        <v>0</v>
      </c>
      <c r="R30" s="123">
        <v>1</v>
      </c>
      <c r="S30" s="123">
        <v>1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337"/>
    </row>
    <row r="31" spans="1:26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3" t="s">
        <v>67</v>
      </c>
      <c r="E31" s="104">
        <v>1</v>
      </c>
      <c r="F31" s="104">
        <v>27</v>
      </c>
      <c r="G31" s="104">
        <v>1</v>
      </c>
      <c r="H31" s="104">
        <v>4</v>
      </c>
      <c r="I31" s="104">
        <v>0</v>
      </c>
      <c r="J31" s="104">
        <v>0</v>
      </c>
      <c r="K31" s="104">
        <v>0</v>
      </c>
      <c r="L31" s="104">
        <v>0</v>
      </c>
      <c r="M31" s="104">
        <v>36</v>
      </c>
      <c r="N31" s="104">
        <v>36</v>
      </c>
      <c r="O31" s="104">
        <v>3</v>
      </c>
      <c r="P31" s="104">
        <v>3</v>
      </c>
      <c r="Q31" s="104">
        <v>1</v>
      </c>
      <c r="R31" s="104">
        <v>0</v>
      </c>
      <c r="S31" s="104">
        <v>0</v>
      </c>
      <c r="T31" s="104">
        <v>3</v>
      </c>
      <c r="U31" s="104">
        <v>3</v>
      </c>
      <c r="V31" s="104">
        <v>0</v>
      </c>
      <c r="W31" s="104">
        <v>0</v>
      </c>
      <c r="X31" s="200">
        <v>0</v>
      </c>
      <c r="Y31" s="200">
        <v>0</v>
      </c>
      <c r="Z31" s="337"/>
    </row>
    <row r="32" spans="1:26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3" t="s">
        <v>70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314"/>
      <c r="P32" s="124"/>
      <c r="Q32" s="124"/>
      <c r="R32" s="124"/>
      <c r="S32" s="124"/>
      <c r="T32" s="124"/>
      <c r="U32" s="124"/>
      <c r="V32" s="124"/>
      <c r="W32" s="124"/>
      <c r="X32" s="201"/>
      <c r="Y32" s="201"/>
      <c r="Z32" s="337"/>
    </row>
    <row r="33" spans="1:26" ht="12.75" customHeight="1" x14ac:dyDescent="0.2">
      <c r="A33" s="49" t="s">
        <v>71</v>
      </c>
      <c r="B33" s="50"/>
      <c r="C33" s="50"/>
      <c r="D33" s="70"/>
      <c r="E33" s="73">
        <f t="shared" ref="E33:Y33" si="8">E36</f>
        <v>34</v>
      </c>
      <c r="F33" s="73">
        <f t="shared" si="8"/>
        <v>285</v>
      </c>
      <c r="G33" s="73">
        <f t="shared" si="8"/>
        <v>79</v>
      </c>
      <c r="H33" s="73">
        <f t="shared" si="8"/>
        <v>184</v>
      </c>
      <c r="I33" s="73">
        <f t="shared" si="8"/>
        <v>0</v>
      </c>
      <c r="J33" s="73">
        <f t="shared" si="8"/>
        <v>0</v>
      </c>
      <c r="K33" s="73">
        <f t="shared" si="8"/>
        <v>0</v>
      </c>
      <c r="L33" s="73">
        <f t="shared" si="8"/>
        <v>0</v>
      </c>
      <c r="M33" s="73">
        <f t="shared" si="8"/>
        <v>9</v>
      </c>
      <c r="N33" s="73">
        <f t="shared" si="8"/>
        <v>7</v>
      </c>
      <c r="O33" s="315">
        <f t="shared" si="8"/>
        <v>9</v>
      </c>
      <c r="P33" s="73">
        <f t="shared" si="8"/>
        <v>7</v>
      </c>
      <c r="Q33" s="73">
        <f t="shared" si="8"/>
        <v>0</v>
      </c>
      <c r="R33" s="73">
        <f t="shared" si="8"/>
        <v>6</v>
      </c>
      <c r="S33" s="73">
        <f t="shared" si="8"/>
        <v>4</v>
      </c>
      <c r="T33" s="73">
        <f t="shared" si="8"/>
        <v>3</v>
      </c>
      <c r="U33" s="73">
        <f t="shared" si="8"/>
        <v>1</v>
      </c>
      <c r="V33" s="73">
        <f t="shared" si="8"/>
        <v>2</v>
      </c>
      <c r="W33" s="73">
        <f t="shared" si="8"/>
        <v>1</v>
      </c>
      <c r="X33" s="316">
        <f t="shared" si="8"/>
        <v>1</v>
      </c>
      <c r="Y33" s="316">
        <f t="shared" si="8"/>
        <v>0</v>
      </c>
      <c r="Z33" s="337"/>
    </row>
    <row r="34" spans="1:26" ht="29.2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3" t="s">
        <v>74</v>
      </c>
      <c r="E34" s="54">
        <v>94</v>
      </c>
      <c r="F34" s="54">
        <v>73</v>
      </c>
      <c r="G34" s="54">
        <v>0</v>
      </c>
      <c r="H34" s="54">
        <v>0</v>
      </c>
      <c r="I34" s="54">
        <v>0</v>
      </c>
      <c r="J34" s="54">
        <v>0</v>
      </c>
      <c r="K34" s="54">
        <v>21</v>
      </c>
      <c r="L34" s="54">
        <v>21</v>
      </c>
      <c r="M34" s="54">
        <v>53</v>
      </c>
      <c r="N34" s="54">
        <v>51.5</v>
      </c>
      <c r="O34" s="54">
        <v>49</v>
      </c>
      <c r="P34" s="54">
        <v>47.5</v>
      </c>
      <c r="Q34" s="54">
        <v>4</v>
      </c>
      <c r="R34" s="54">
        <v>46</v>
      </c>
      <c r="S34" s="54">
        <v>26</v>
      </c>
      <c r="T34" s="54">
        <v>3</v>
      </c>
      <c r="U34" s="54">
        <v>1</v>
      </c>
      <c r="V34" s="54">
        <v>41</v>
      </c>
      <c r="W34" s="54">
        <v>8</v>
      </c>
      <c r="X34" s="201">
        <v>26</v>
      </c>
      <c r="Y34" s="201">
        <v>7</v>
      </c>
      <c r="Z34" s="337"/>
    </row>
    <row r="35" spans="1:26" ht="39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3" t="s">
        <v>77</v>
      </c>
      <c r="E35" s="54">
        <v>4</v>
      </c>
      <c r="F35" s="54">
        <v>6</v>
      </c>
      <c r="G35" s="54">
        <v>9</v>
      </c>
      <c r="H35" s="54">
        <v>490</v>
      </c>
      <c r="I35" s="54">
        <v>0</v>
      </c>
      <c r="J35" s="54">
        <v>0</v>
      </c>
      <c r="K35" s="54">
        <v>0</v>
      </c>
      <c r="L35" s="54">
        <v>0</v>
      </c>
      <c r="M35" s="54">
        <v>8</v>
      </c>
      <c r="N35" s="54">
        <v>8</v>
      </c>
      <c r="O35" s="54">
        <v>8</v>
      </c>
      <c r="P35" s="54">
        <v>8</v>
      </c>
      <c r="Q35" s="54">
        <v>0</v>
      </c>
      <c r="R35" s="54">
        <v>6</v>
      </c>
      <c r="S35" s="54">
        <v>2</v>
      </c>
      <c r="T35" s="54">
        <v>2</v>
      </c>
      <c r="U35" s="54">
        <v>2</v>
      </c>
      <c r="V35" s="54">
        <v>2</v>
      </c>
      <c r="W35" s="54">
        <v>0</v>
      </c>
      <c r="X35" s="201">
        <v>2</v>
      </c>
      <c r="Y35" s="201">
        <v>0</v>
      </c>
      <c r="Z35" s="337"/>
    </row>
    <row r="36" spans="1:26" ht="25.5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3" t="s">
        <v>80</v>
      </c>
      <c r="E36" s="54">
        <v>34</v>
      </c>
      <c r="F36" s="54">
        <v>285</v>
      </c>
      <c r="G36" s="54">
        <v>79</v>
      </c>
      <c r="H36" s="54">
        <v>184</v>
      </c>
      <c r="I36" s="54">
        <v>0</v>
      </c>
      <c r="J36" s="54">
        <v>0</v>
      </c>
      <c r="K36" s="54">
        <v>0</v>
      </c>
      <c r="L36" s="54">
        <v>0</v>
      </c>
      <c r="M36" s="54">
        <v>9</v>
      </c>
      <c r="N36" s="54">
        <v>7</v>
      </c>
      <c r="O36" s="54">
        <v>9</v>
      </c>
      <c r="P36" s="54">
        <v>7</v>
      </c>
      <c r="Q36" s="54">
        <v>0</v>
      </c>
      <c r="R36" s="54">
        <v>6</v>
      </c>
      <c r="S36" s="54">
        <v>4</v>
      </c>
      <c r="T36" s="54">
        <v>3</v>
      </c>
      <c r="U36" s="54">
        <v>1</v>
      </c>
      <c r="V36" s="54">
        <v>2</v>
      </c>
      <c r="W36" s="54">
        <v>1</v>
      </c>
      <c r="X36" s="201">
        <v>1</v>
      </c>
      <c r="Y36" s="201">
        <v>0</v>
      </c>
      <c r="Z36" s="337"/>
    </row>
    <row r="37" spans="1:26" ht="13.5" customHeight="1" x14ac:dyDescent="0.2">
      <c r="A37" s="66" t="s">
        <v>81</v>
      </c>
      <c r="B37" s="2"/>
      <c r="C37" s="2"/>
      <c r="D37" s="3"/>
      <c r="E37" s="68">
        <f t="shared" ref="E37:Y37" si="9">SUM(E34:E36)</f>
        <v>132</v>
      </c>
      <c r="F37" s="68">
        <f t="shared" si="9"/>
        <v>364</v>
      </c>
      <c r="G37" s="68">
        <f t="shared" si="9"/>
        <v>88</v>
      </c>
      <c r="H37" s="68">
        <f t="shared" si="9"/>
        <v>674</v>
      </c>
      <c r="I37" s="68">
        <f t="shared" si="9"/>
        <v>0</v>
      </c>
      <c r="J37" s="68">
        <f t="shared" si="9"/>
        <v>0</v>
      </c>
      <c r="K37" s="68">
        <f t="shared" si="9"/>
        <v>21</v>
      </c>
      <c r="L37" s="68">
        <f t="shared" si="9"/>
        <v>21</v>
      </c>
      <c r="M37" s="68">
        <f t="shared" si="9"/>
        <v>70</v>
      </c>
      <c r="N37" s="68">
        <f t="shared" si="9"/>
        <v>66.5</v>
      </c>
      <c r="O37" s="68">
        <f t="shared" si="9"/>
        <v>66</v>
      </c>
      <c r="P37" s="68">
        <f t="shared" si="9"/>
        <v>62.5</v>
      </c>
      <c r="Q37" s="68">
        <f t="shared" si="9"/>
        <v>4</v>
      </c>
      <c r="R37" s="68">
        <f t="shared" si="9"/>
        <v>58</v>
      </c>
      <c r="S37" s="68">
        <f t="shared" si="9"/>
        <v>32</v>
      </c>
      <c r="T37" s="68">
        <f t="shared" si="9"/>
        <v>8</v>
      </c>
      <c r="U37" s="68">
        <f t="shared" si="9"/>
        <v>4</v>
      </c>
      <c r="V37" s="68">
        <f t="shared" si="9"/>
        <v>45</v>
      </c>
      <c r="W37" s="68">
        <f t="shared" si="9"/>
        <v>9</v>
      </c>
      <c r="X37" s="204">
        <f t="shared" si="9"/>
        <v>29</v>
      </c>
      <c r="Y37" s="204">
        <f t="shared" si="9"/>
        <v>7</v>
      </c>
      <c r="Z37" s="337"/>
    </row>
    <row r="38" spans="1:26" ht="12.75" customHeight="1" x14ac:dyDescent="0.2">
      <c r="A38" s="69" t="s">
        <v>82</v>
      </c>
      <c r="B38" s="50"/>
      <c r="C38" s="70"/>
      <c r="D38" s="70"/>
      <c r="E38" s="73">
        <f t="shared" ref="E38:Y38" si="10">E41</f>
        <v>19</v>
      </c>
      <c r="F38" s="73">
        <f t="shared" si="10"/>
        <v>16</v>
      </c>
      <c r="G38" s="73">
        <f t="shared" si="10"/>
        <v>34</v>
      </c>
      <c r="H38" s="73">
        <f t="shared" si="10"/>
        <v>32</v>
      </c>
      <c r="I38" s="73">
        <f t="shared" si="10"/>
        <v>0</v>
      </c>
      <c r="J38" s="73">
        <f t="shared" si="10"/>
        <v>0</v>
      </c>
      <c r="K38" s="73">
        <f t="shared" si="10"/>
        <v>0</v>
      </c>
      <c r="L38" s="73">
        <f t="shared" si="10"/>
        <v>0</v>
      </c>
      <c r="M38" s="73">
        <f t="shared" si="10"/>
        <v>4</v>
      </c>
      <c r="N38" s="73">
        <f t="shared" si="10"/>
        <v>3</v>
      </c>
      <c r="O38" s="315">
        <f t="shared" si="10"/>
        <v>4</v>
      </c>
      <c r="P38" s="73">
        <f t="shared" si="10"/>
        <v>3</v>
      </c>
      <c r="Q38" s="73">
        <f t="shared" si="10"/>
        <v>0</v>
      </c>
      <c r="R38" s="73">
        <f t="shared" si="10"/>
        <v>3</v>
      </c>
      <c r="S38" s="73">
        <f t="shared" si="10"/>
        <v>1</v>
      </c>
      <c r="T38" s="73">
        <f t="shared" si="10"/>
        <v>1</v>
      </c>
      <c r="U38" s="73">
        <f t="shared" si="10"/>
        <v>1</v>
      </c>
      <c r="V38" s="73">
        <f t="shared" si="10"/>
        <v>0</v>
      </c>
      <c r="W38" s="73">
        <f t="shared" si="10"/>
        <v>0</v>
      </c>
      <c r="X38" s="316">
        <f t="shared" si="10"/>
        <v>0</v>
      </c>
      <c r="Y38" s="316">
        <f t="shared" si="10"/>
        <v>0</v>
      </c>
      <c r="Z38" s="337"/>
    </row>
    <row r="39" spans="1:26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3" t="s">
        <v>85</v>
      </c>
      <c r="E39" s="54">
        <v>38</v>
      </c>
      <c r="F39" s="54">
        <v>37</v>
      </c>
      <c r="G39" s="54">
        <v>33</v>
      </c>
      <c r="H39" s="54">
        <v>28</v>
      </c>
      <c r="I39" s="54">
        <v>18</v>
      </c>
      <c r="J39" s="54">
        <v>18</v>
      </c>
      <c r="K39" s="54">
        <v>75</v>
      </c>
      <c r="L39" s="54">
        <v>75</v>
      </c>
      <c r="M39" s="54">
        <v>20</v>
      </c>
      <c r="N39" s="54">
        <v>19</v>
      </c>
      <c r="O39" s="54">
        <v>20</v>
      </c>
      <c r="P39" s="54">
        <v>19</v>
      </c>
      <c r="Q39" s="54">
        <v>0</v>
      </c>
      <c r="R39" s="54">
        <v>18</v>
      </c>
      <c r="S39" s="54">
        <v>12</v>
      </c>
      <c r="T39" s="54">
        <v>2</v>
      </c>
      <c r="U39" s="54">
        <v>0</v>
      </c>
      <c r="V39" s="54">
        <v>16</v>
      </c>
      <c r="W39" s="54">
        <v>3</v>
      </c>
      <c r="X39" s="64">
        <v>12</v>
      </c>
      <c r="Y39" s="64">
        <v>1</v>
      </c>
      <c r="Z39" s="337"/>
    </row>
    <row r="40" spans="1:26" ht="38.2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3" t="s">
        <v>88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10</v>
      </c>
      <c r="N40" s="54">
        <v>9</v>
      </c>
      <c r="O40" s="54">
        <v>10</v>
      </c>
      <c r="P40" s="54">
        <v>9</v>
      </c>
      <c r="Q40" s="54">
        <v>0</v>
      </c>
      <c r="R40" s="54">
        <v>7</v>
      </c>
      <c r="S40" s="54">
        <v>2</v>
      </c>
      <c r="T40" s="54">
        <v>3</v>
      </c>
      <c r="U40" s="54">
        <v>1</v>
      </c>
      <c r="V40" s="54">
        <v>5</v>
      </c>
      <c r="W40" s="54">
        <v>0</v>
      </c>
      <c r="X40" s="64">
        <v>0</v>
      </c>
      <c r="Y40" s="64">
        <v>5</v>
      </c>
      <c r="Z40" s="337"/>
    </row>
    <row r="41" spans="1:26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3" t="s">
        <v>91</v>
      </c>
      <c r="E41" s="54">
        <v>19</v>
      </c>
      <c r="F41" s="54">
        <v>16</v>
      </c>
      <c r="G41" s="54">
        <v>34</v>
      </c>
      <c r="H41" s="54">
        <v>32</v>
      </c>
      <c r="I41" s="54">
        <v>0</v>
      </c>
      <c r="J41" s="54">
        <v>0</v>
      </c>
      <c r="K41" s="54">
        <v>0</v>
      </c>
      <c r="L41" s="54">
        <v>0</v>
      </c>
      <c r="M41" s="54">
        <v>4</v>
      </c>
      <c r="N41" s="54">
        <v>3</v>
      </c>
      <c r="O41" s="54">
        <v>4</v>
      </c>
      <c r="P41" s="54">
        <v>3</v>
      </c>
      <c r="Q41" s="54">
        <v>0</v>
      </c>
      <c r="R41" s="54">
        <v>3</v>
      </c>
      <c r="S41" s="54">
        <v>1</v>
      </c>
      <c r="T41" s="54">
        <v>1</v>
      </c>
      <c r="U41" s="54">
        <v>1</v>
      </c>
      <c r="V41" s="54">
        <v>0</v>
      </c>
      <c r="W41" s="54">
        <v>0</v>
      </c>
      <c r="X41" s="64">
        <v>0</v>
      </c>
      <c r="Y41" s="64">
        <v>0</v>
      </c>
      <c r="Z41" s="337"/>
    </row>
    <row r="42" spans="1:26" ht="16.5" customHeight="1" x14ac:dyDescent="0.2">
      <c r="A42" s="71" t="s">
        <v>92</v>
      </c>
      <c r="B42" s="2"/>
      <c r="C42" s="2"/>
      <c r="D42" s="3"/>
      <c r="E42" s="68">
        <f t="shared" ref="E42:Y42" si="11">SUM(E39:E41)</f>
        <v>57</v>
      </c>
      <c r="F42" s="68">
        <f t="shared" si="11"/>
        <v>53</v>
      </c>
      <c r="G42" s="68">
        <f t="shared" si="11"/>
        <v>67</v>
      </c>
      <c r="H42" s="68">
        <f t="shared" si="11"/>
        <v>60</v>
      </c>
      <c r="I42" s="68">
        <f t="shared" si="11"/>
        <v>18</v>
      </c>
      <c r="J42" s="68">
        <f t="shared" si="11"/>
        <v>18</v>
      </c>
      <c r="K42" s="68">
        <f t="shared" si="11"/>
        <v>75</v>
      </c>
      <c r="L42" s="68">
        <f t="shared" si="11"/>
        <v>75</v>
      </c>
      <c r="M42" s="68">
        <f t="shared" si="11"/>
        <v>34</v>
      </c>
      <c r="N42" s="68">
        <f t="shared" si="11"/>
        <v>31</v>
      </c>
      <c r="O42" s="68">
        <f t="shared" si="11"/>
        <v>34</v>
      </c>
      <c r="P42" s="68">
        <f t="shared" si="11"/>
        <v>31</v>
      </c>
      <c r="Q42" s="68">
        <f t="shared" si="11"/>
        <v>0</v>
      </c>
      <c r="R42" s="68">
        <f t="shared" si="11"/>
        <v>28</v>
      </c>
      <c r="S42" s="68">
        <f t="shared" si="11"/>
        <v>15</v>
      </c>
      <c r="T42" s="68">
        <f t="shared" si="11"/>
        <v>6</v>
      </c>
      <c r="U42" s="68">
        <f t="shared" si="11"/>
        <v>2</v>
      </c>
      <c r="V42" s="68">
        <f t="shared" si="11"/>
        <v>21</v>
      </c>
      <c r="W42" s="68">
        <f t="shared" si="11"/>
        <v>3</v>
      </c>
      <c r="X42" s="204">
        <f t="shared" si="11"/>
        <v>12</v>
      </c>
      <c r="Y42" s="204">
        <f t="shared" si="11"/>
        <v>6</v>
      </c>
      <c r="Z42" s="337"/>
    </row>
    <row r="43" spans="1:26" ht="25.5" customHeight="1" x14ac:dyDescent="0.2">
      <c r="A43" s="49" t="s">
        <v>93</v>
      </c>
      <c r="B43" s="50"/>
      <c r="C43" s="50"/>
      <c r="D43" s="70"/>
      <c r="E43" s="73">
        <f t="shared" ref="E43:Y43" si="12">SUM(E44:E45)</f>
        <v>17</v>
      </c>
      <c r="F43" s="73">
        <f t="shared" si="12"/>
        <v>17</v>
      </c>
      <c r="G43" s="73">
        <f t="shared" si="12"/>
        <v>58</v>
      </c>
      <c r="H43" s="73">
        <f t="shared" si="12"/>
        <v>43</v>
      </c>
      <c r="I43" s="73">
        <f t="shared" si="12"/>
        <v>0</v>
      </c>
      <c r="J43" s="73">
        <f t="shared" si="12"/>
        <v>0</v>
      </c>
      <c r="K43" s="73">
        <f t="shared" si="12"/>
        <v>0</v>
      </c>
      <c r="L43" s="73">
        <f t="shared" si="12"/>
        <v>0</v>
      </c>
      <c r="M43" s="73">
        <f t="shared" si="12"/>
        <v>35</v>
      </c>
      <c r="N43" s="73">
        <f t="shared" si="12"/>
        <v>33.75</v>
      </c>
      <c r="O43" s="315">
        <f t="shared" si="12"/>
        <v>35</v>
      </c>
      <c r="P43" s="73">
        <f t="shared" si="12"/>
        <v>33.75</v>
      </c>
      <c r="Q43" s="73">
        <f t="shared" si="12"/>
        <v>0</v>
      </c>
      <c r="R43" s="73">
        <f t="shared" si="12"/>
        <v>34</v>
      </c>
      <c r="S43" s="73">
        <f t="shared" si="12"/>
        <v>26</v>
      </c>
      <c r="T43" s="73">
        <f t="shared" si="12"/>
        <v>1</v>
      </c>
      <c r="U43" s="73">
        <f t="shared" si="12"/>
        <v>1</v>
      </c>
      <c r="V43" s="73">
        <f t="shared" si="12"/>
        <v>32</v>
      </c>
      <c r="W43" s="73">
        <f t="shared" si="12"/>
        <v>9</v>
      </c>
      <c r="X43" s="316">
        <f t="shared" si="12"/>
        <v>23</v>
      </c>
      <c r="Y43" s="316">
        <f t="shared" si="12"/>
        <v>0</v>
      </c>
      <c r="Z43" s="337"/>
    </row>
    <row r="44" spans="1:26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3" t="s">
        <v>96</v>
      </c>
      <c r="E44" s="54">
        <v>17</v>
      </c>
      <c r="F44" s="54">
        <v>17</v>
      </c>
      <c r="G44" s="54">
        <v>13</v>
      </c>
      <c r="H44" s="54">
        <v>13</v>
      </c>
      <c r="I44" s="54">
        <v>0</v>
      </c>
      <c r="J44" s="54">
        <v>0</v>
      </c>
      <c r="K44" s="54">
        <v>0</v>
      </c>
      <c r="L44" s="54">
        <v>0</v>
      </c>
      <c r="M44" s="54">
        <v>26</v>
      </c>
      <c r="N44" s="54">
        <v>24.75</v>
      </c>
      <c r="O44" s="54">
        <v>26</v>
      </c>
      <c r="P44" s="54">
        <v>24.75</v>
      </c>
      <c r="Q44" s="54">
        <v>0</v>
      </c>
      <c r="R44" s="54">
        <v>26</v>
      </c>
      <c r="S44" s="54">
        <v>20</v>
      </c>
      <c r="T44" s="54">
        <v>0</v>
      </c>
      <c r="U44" s="54">
        <v>0</v>
      </c>
      <c r="V44" s="54">
        <v>24</v>
      </c>
      <c r="W44" s="54">
        <v>8</v>
      </c>
      <c r="X44" s="54">
        <v>16</v>
      </c>
      <c r="Y44" s="54">
        <v>0</v>
      </c>
      <c r="Z44" s="337"/>
    </row>
    <row r="45" spans="1:26" ht="40.5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3" t="s">
        <v>99</v>
      </c>
      <c r="E45" s="54">
        <v>0</v>
      </c>
      <c r="F45" s="54">
        <v>0</v>
      </c>
      <c r="G45" s="54">
        <v>45</v>
      </c>
      <c r="H45" s="54">
        <v>30</v>
      </c>
      <c r="I45" s="54">
        <v>0</v>
      </c>
      <c r="J45" s="54">
        <v>0</v>
      </c>
      <c r="K45" s="54">
        <v>0</v>
      </c>
      <c r="L45" s="54">
        <v>0</v>
      </c>
      <c r="M45" s="54">
        <v>9</v>
      </c>
      <c r="N45" s="54">
        <v>9</v>
      </c>
      <c r="O45" s="54">
        <v>9</v>
      </c>
      <c r="P45" s="54">
        <v>9</v>
      </c>
      <c r="Q45" s="54">
        <v>0</v>
      </c>
      <c r="R45" s="165">
        <v>8</v>
      </c>
      <c r="S45" s="54">
        <v>6</v>
      </c>
      <c r="T45" s="54">
        <v>1</v>
      </c>
      <c r="U45" s="54">
        <v>1</v>
      </c>
      <c r="V45" s="54">
        <v>8</v>
      </c>
      <c r="W45" s="54">
        <v>1</v>
      </c>
      <c r="X45" s="64">
        <v>7</v>
      </c>
      <c r="Y45" s="64">
        <v>0</v>
      </c>
      <c r="Z45" s="337"/>
    </row>
    <row r="46" spans="1:26" ht="25.5" customHeight="1" x14ac:dyDescent="0.2">
      <c r="A46" s="74" t="s">
        <v>100</v>
      </c>
      <c r="B46" s="50"/>
      <c r="C46" s="50"/>
      <c r="D46" s="70"/>
      <c r="E46" s="73">
        <f t="shared" ref="E46:Y46" si="13">SUM(E47:E49)</f>
        <v>9</v>
      </c>
      <c r="F46" s="73">
        <f t="shared" si="13"/>
        <v>69</v>
      </c>
      <c r="G46" s="73">
        <f t="shared" si="13"/>
        <v>39</v>
      </c>
      <c r="H46" s="73">
        <f t="shared" si="13"/>
        <v>265</v>
      </c>
      <c r="I46" s="73">
        <f t="shared" si="13"/>
        <v>0</v>
      </c>
      <c r="J46" s="73">
        <f t="shared" si="13"/>
        <v>0</v>
      </c>
      <c r="K46" s="73">
        <f t="shared" si="13"/>
        <v>0</v>
      </c>
      <c r="L46" s="73">
        <f t="shared" si="13"/>
        <v>0</v>
      </c>
      <c r="M46" s="73">
        <f t="shared" si="13"/>
        <v>98</v>
      </c>
      <c r="N46" s="73">
        <f t="shared" si="13"/>
        <v>91</v>
      </c>
      <c r="O46" s="315">
        <f t="shared" si="13"/>
        <v>98</v>
      </c>
      <c r="P46" s="73">
        <f t="shared" si="13"/>
        <v>91</v>
      </c>
      <c r="Q46" s="73">
        <f t="shared" si="13"/>
        <v>1</v>
      </c>
      <c r="R46" s="73">
        <f t="shared" si="13"/>
        <v>80</v>
      </c>
      <c r="S46" s="73">
        <f t="shared" si="13"/>
        <v>45</v>
      </c>
      <c r="T46" s="73">
        <f t="shared" si="13"/>
        <v>18</v>
      </c>
      <c r="U46" s="73">
        <f t="shared" si="13"/>
        <v>6</v>
      </c>
      <c r="V46" s="73">
        <f t="shared" si="13"/>
        <v>43</v>
      </c>
      <c r="W46" s="73">
        <f t="shared" si="13"/>
        <v>5</v>
      </c>
      <c r="X46" s="316">
        <f t="shared" si="13"/>
        <v>26</v>
      </c>
      <c r="Y46" s="316">
        <f t="shared" si="13"/>
        <v>12</v>
      </c>
      <c r="Z46" s="337"/>
    </row>
    <row r="47" spans="1:26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3" t="s">
        <v>103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30</v>
      </c>
      <c r="N47" s="54">
        <v>30</v>
      </c>
      <c r="O47" s="54">
        <v>30</v>
      </c>
      <c r="P47" s="54">
        <v>30</v>
      </c>
      <c r="Q47" s="54">
        <v>0</v>
      </c>
      <c r="R47" s="54">
        <v>29</v>
      </c>
      <c r="S47" s="54">
        <v>20</v>
      </c>
      <c r="T47" s="54">
        <v>1</v>
      </c>
      <c r="U47" s="54">
        <v>0</v>
      </c>
      <c r="V47" s="54">
        <v>26</v>
      </c>
      <c r="W47" s="54">
        <v>4</v>
      </c>
      <c r="X47" s="64">
        <v>18</v>
      </c>
      <c r="Y47" s="64">
        <v>4</v>
      </c>
      <c r="Z47" s="337"/>
    </row>
    <row r="48" spans="1:26" ht="41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3" t="s">
        <v>106</v>
      </c>
      <c r="E48" s="54">
        <v>5</v>
      </c>
      <c r="F48" s="54">
        <v>57</v>
      </c>
      <c r="G48" s="54">
        <v>28</v>
      </c>
      <c r="H48" s="54">
        <v>169</v>
      </c>
      <c r="I48" s="54">
        <v>0</v>
      </c>
      <c r="J48" s="54">
        <v>0</v>
      </c>
      <c r="K48" s="54">
        <v>0</v>
      </c>
      <c r="L48" s="54">
        <v>0</v>
      </c>
      <c r="M48" s="54">
        <v>25</v>
      </c>
      <c r="N48" s="54">
        <v>24.5</v>
      </c>
      <c r="O48" s="54">
        <v>25</v>
      </c>
      <c r="P48" s="54">
        <v>24.5</v>
      </c>
      <c r="Q48" s="54">
        <v>0</v>
      </c>
      <c r="R48" s="54">
        <v>20</v>
      </c>
      <c r="S48" s="54">
        <v>15</v>
      </c>
      <c r="T48" s="54">
        <v>5</v>
      </c>
      <c r="U48" s="54">
        <v>1</v>
      </c>
      <c r="V48" s="54">
        <v>12</v>
      </c>
      <c r="W48" s="54">
        <v>1</v>
      </c>
      <c r="X48" s="64">
        <v>6</v>
      </c>
      <c r="Y48" s="64">
        <v>5</v>
      </c>
      <c r="Z48" s="337"/>
    </row>
    <row r="49" spans="1:26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3" t="s">
        <v>108</v>
      </c>
      <c r="E49" s="54">
        <v>4</v>
      </c>
      <c r="F49" s="54">
        <v>12</v>
      </c>
      <c r="G49" s="54">
        <v>11</v>
      </c>
      <c r="H49" s="54">
        <v>96</v>
      </c>
      <c r="I49" s="54">
        <v>0</v>
      </c>
      <c r="J49" s="54">
        <v>0</v>
      </c>
      <c r="K49" s="54">
        <v>0</v>
      </c>
      <c r="L49" s="54">
        <v>0</v>
      </c>
      <c r="M49" s="54">
        <v>43</v>
      </c>
      <c r="N49" s="165">
        <v>36.5</v>
      </c>
      <c r="O49" s="54">
        <v>43</v>
      </c>
      <c r="P49" s="165">
        <v>36.5</v>
      </c>
      <c r="Q49" s="54">
        <v>1</v>
      </c>
      <c r="R49" s="54">
        <v>31</v>
      </c>
      <c r="S49" s="54">
        <v>10</v>
      </c>
      <c r="T49" s="165">
        <v>12</v>
      </c>
      <c r="U49" s="54">
        <v>5</v>
      </c>
      <c r="V49" s="54">
        <v>5</v>
      </c>
      <c r="W49" s="54">
        <v>0</v>
      </c>
      <c r="X49" s="64">
        <v>2</v>
      </c>
      <c r="Y49" s="64">
        <v>3</v>
      </c>
      <c r="Z49" s="337"/>
    </row>
    <row r="50" spans="1:26" ht="25.5" customHeight="1" x14ac:dyDescent="0.2">
      <c r="A50" s="49" t="s">
        <v>109</v>
      </c>
      <c r="B50" s="50"/>
      <c r="C50" s="50"/>
      <c r="D50" s="70"/>
      <c r="E50" s="317">
        <f t="shared" ref="E50:Y50" si="14">SUM(E51:E52)</f>
        <v>3</v>
      </c>
      <c r="F50" s="317">
        <f t="shared" si="14"/>
        <v>3</v>
      </c>
      <c r="G50" s="317">
        <f t="shared" si="14"/>
        <v>2</v>
      </c>
      <c r="H50" s="317">
        <f t="shared" si="14"/>
        <v>19</v>
      </c>
      <c r="I50" s="317">
        <f t="shared" si="14"/>
        <v>0</v>
      </c>
      <c r="J50" s="317">
        <f t="shared" si="14"/>
        <v>0</v>
      </c>
      <c r="K50" s="317">
        <f t="shared" si="14"/>
        <v>1</v>
      </c>
      <c r="L50" s="317">
        <f t="shared" si="14"/>
        <v>1</v>
      </c>
      <c r="M50" s="317">
        <f t="shared" si="14"/>
        <v>33</v>
      </c>
      <c r="N50" s="317">
        <f t="shared" si="14"/>
        <v>32.5</v>
      </c>
      <c r="O50" s="315">
        <f t="shared" si="14"/>
        <v>33</v>
      </c>
      <c r="P50" s="317">
        <f t="shared" si="14"/>
        <v>32.5</v>
      </c>
      <c r="Q50" s="317">
        <f t="shared" si="14"/>
        <v>1</v>
      </c>
      <c r="R50" s="317">
        <f t="shared" si="14"/>
        <v>30</v>
      </c>
      <c r="S50" s="317">
        <f t="shared" si="14"/>
        <v>15</v>
      </c>
      <c r="T50" s="317">
        <f t="shared" si="14"/>
        <v>3</v>
      </c>
      <c r="U50" s="317">
        <f t="shared" si="14"/>
        <v>1</v>
      </c>
      <c r="V50" s="317">
        <f t="shared" si="14"/>
        <v>14</v>
      </c>
      <c r="W50" s="317">
        <f t="shared" si="14"/>
        <v>2</v>
      </c>
      <c r="X50" s="317">
        <f t="shared" si="14"/>
        <v>11</v>
      </c>
      <c r="Y50" s="317">
        <f t="shared" si="14"/>
        <v>1</v>
      </c>
      <c r="Z50" s="337"/>
    </row>
    <row r="51" spans="1:26" ht="25.5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3" t="s">
        <v>112</v>
      </c>
      <c r="E51" s="54">
        <v>3</v>
      </c>
      <c r="F51" s="54">
        <v>3</v>
      </c>
      <c r="G51" s="54">
        <v>1</v>
      </c>
      <c r="H51" s="54">
        <v>1</v>
      </c>
      <c r="I51" s="54">
        <v>0</v>
      </c>
      <c r="J51" s="54">
        <v>0</v>
      </c>
      <c r="K51" s="54">
        <v>1</v>
      </c>
      <c r="L51" s="54">
        <v>1</v>
      </c>
      <c r="M51" s="54">
        <v>25</v>
      </c>
      <c r="N51" s="54">
        <v>25</v>
      </c>
      <c r="O51" s="318">
        <v>25</v>
      </c>
      <c r="P51" s="54">
        <v>25</v>
      </c>
      <c r="Q51" s="54">
        <v>1</v>
      </c>
      <c r="R51" s="54">
        <v>23</v>
      </c>
      <c r="S51" s="54">
        <v>8</v>
      </c>
      <c r="T51" s="54">
        <v>2</v>
      </c>
      <c r="U51" s="54">
        <v>0</v>
      </c>
      <c r="V51" s="54">
        <v>13</v>
      </c>
      <c r="W51" s="54">
        <v>2</v>
      </c>
      <c r="X51" s="54">
        <v>10</v>
      </c>
      <c r="Y51" s="54">
        <v>1</v>
      </c>
      <c r="Z51" s="337"/>
    </row>
    <row r="52" spans="1:26" ht="39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3" t="s">
        <v>115</v>
      </c>
      <c r="E52" s="124">
        <v>0</v>
      </c>
      <c r="F52" s="54">
        <v>0</v>
      </c>
      <c r="G52" s="54">
        <v>1</v>
      </c>
      <c r="H52" s="54">
        <v>18</v>
      </c>
      <c r="I52" s="54">
        <v>0</v>
      </c>
      <c r="J52" s="54">
        <v>0</v>
      </c>
      <c r="K52" s="54">
        <v>0</v>
      </c>
      <c r="L52" s="54">
        <v>0</v>
      </c>
      <c r="M52" s="54">
        <v>8</v>
      </c>
      <c r="N52" s="54">
        <v>7.5</v>
      </c>
      <c r="O52" s="318">
        <v>8</v>
      </c>
      <c r="P52" s="54">
        <v>7.5</v>
      </c>
      <c r="Q52" s="54">
        <v>0</v>
      </c>
      <c r="R52" s="54">
        <v>7</v>
      </c>
      <c r="S52" s="54">
        <v>7</v>
      </c>
      <c r="T52" s="54">
        <v>1</v>
      </c>
      <c r="U52" s="54">
        <v>1</v>
      </c>
      <c r="V52" s="54">
        <v>1</v>
      </c>
      <c r="W52" s="54">
        <v>0</v>
      </c>
      <c r="X52" s="54">
        <v>1</v>
      </c>
      <c r="Y52" s="54">
        <v>0</v>
      </c>
      <c r="Z52" s="337"/>
    </row>
    <row r="53" spans="1:26" ht="31.5" customHeight="1" x14ac:dyDescent="0.2">
      <c r="A53" s="76" t="s">
        <v>116</v>
      </c>
      <c r="B53" s="77"/>
      <c r="C53" s="77"/>
      <c r="D53" s="78"/>
      <c r="E53" s="113">
        <f t="shared" ref="E53:Y53" si="15">E25+E16+E13+E10</f>
        <v>10832</v>
      </c>
      <c r="F53" s="113">
        <f t="shared" si="15"/>
        <v>35881</v>
      </c>
      <c r="G53" s="113">
        <f t="shared" si="15"/>
        <v>9839</v>
      </c>
      <c r="H53" s="113">
        <f t="shared" si="15"/>
        <v>22714</v>
      </c>
      <c r="I53" s="113">
        <f t="shared" si="15"/>
        <v>26</v>
      </c>
      <c r="J53" s="113">
        <f t="shared" si="15"/>
        <v>25</v>
      </c>
      <c r="K53" s="113">
        <f t="shared" si="15"/>
        <v>111</v>
      </c>
      <c r="L53" s="113">
        <f t="shared" si="15"/>
        <v>111</v>
      </c>
      <c r="M53" s="113">
        <f t="shared" si="15"/>
        <v>4822</v>
      </c>
      <c r="N53" s="113">
        <f t="shared" si="15"/>
        <v>3862.7</v>
      </c>
      <c r="O53" s="113">
        <f t="shared" si="15"/>
        <v>4044</v>
      </c>
      <c r="P53" s="113">
        <f t="shared" si="15"/>
        <v>3386.2</v>
      </c>
      <c r="Q53" s="113">
        <f t="shared" si="15"/>
        <v>59</v>
      </c>
      <c r="R53" s="113">
        <f t="shared" si="15"/>
        <v>2490</v>
      </c>
      <c r="S53" s="113">
        <f t="shared" si="15"/>
        <v>1025</v>
      </c>
      <c r="T53" s="113">
        <f t="shared" si="15"/>
        <v>1554</v>
      </c>
      <c r="U53" s="113">
        <f t="shared" si="15"/>
        <v>616</v>
      </c>
      <c r="V53" s="113">
        <f t="shared" si="15"/>
        <v>1708</v>
      </c>
      <c r="W53" s="113">
        <f t="shared" si="15"/>
        <v>155</v>
      </c>
      <c r="X53" s="319">
        <f t="shared" si="15"/>
        <v>762</v>
      </c>
      <c r="Y53" s="319">
        <f t="shared" si="15"/>
        <v>791</v>
      </c>
      <c r="Z53" s="337"/>
    </row>
    <row r="54" spans="1:26" ht="12.75" customHeight="1" x14ac:dyDescent="0.2">
      <c r="A54" s="3"/>
      <c r="B54" s="3"/>
      <c r="C54" s="3"/>
      <c r="D54" s="3"/>
      <c r="E54" s="320"/>
      <c r="F54" s="320"/>
      <c r="G54" s="320"/>
      <c r="H54" s="320"/>
      <c r="I54" s="320"/>
      <c r="J54" s="320"/>
      <c r="K54" s="320"/>
      <c r="L54" s="320"/>
      <c r="M54" s="320"/>
      <c r="N54" s="321"/>
      <c r="O54" s="320"/>
      <c r="P54" s="321"/>
      <c r="Q54" s="320"/>
      <c r="R54" s="320"/>
      <c r="S54" s="320"/>
      <c r="T54" s="320"/>
      <c r="U54" s="320"/>
      <c r="V54" s="320"/>
      <c r="W54" s="320"/>
      <c r="X54" s="320"/>
      <c r="Y54" s="320"/>
      <c r="Z54" s="3"/>
    </row>
    <row r="55" spans="1:26" ht="12.75" customHeight="1" x14ac:dyDescent="0.2">
      <c r="A55" s="3"/>
      <c r="B55" s="3"/>
      <c r="C55" s="3"/>
      <c r="D55" s="3"/>
      <c r="E55" s="320"/>
      <c r="F55" s="320"/>
      <c r="G55" s="320"/>
      <c r="H55" s="320"/>
      <c r="I55" s="320"/>
      <c r="J55" s="320"/>
      <c r="K55" s="320"/>
      <c r="L55" s="320"/>
      <c r="M55" s="320"/>
      <c r="N55" s="321"/>
      <c r="O55" s="320"/>
      <c r="P55" s="321"/>
      <c r="Q55" s="320"/>
      <c r="R55" s="320"/>
      <c r="S55" s="320"/>
      <c r="T55" s="320"/>
      <c r="U55" s="320"/>
      <c r="V55" s="320"/>
      <c r="W55" s="320"/>
      <c r="X55" s="320"/>
      <c r="Y55" s="320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22"/>
      <c r="O56" s="3"/>
      <c r="P56" s="32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22"/>
      <c r="O57" s="3"/>
      <c r="P57" s="32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22"/>
      <c r="O58" s="3"/>
      <c r="P58" s="32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22"/>
      <c r="O59" s="3"/>
      <c r="P59" s="32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22"/>
      <c r="O60" s="3"/>
      <c r="P60" s="32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22"/>
      <c r="O61" s="3"/>
      <c r="P61" s="32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22"/>
      <c r="O62" s="3"/>
      <c r="P62" s="32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22"/>
      <c r="O63" s="3"/>
      <c r="P63" s="32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22"/>
      <c r="O64" s="3"/>
      <c r="P64" s="32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22"/>
      <c r="O65" s="3"/>
      <c r="P65" s="32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22"/>
      <c r="O66" s="3"/>
      <c r="P66" s="32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22"/>
      <c r="O67" s="3"/>
      <c r="P67" s="32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22"/>
      <c r="O68" s="3"/>
      <c r="P68" s="32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22"/>
      <c r="O69" s="3"/>
      <c r="P69" s="32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22"/>
      <c r="O70" s="3"/>
      <c r="P70" s="32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22"/>
      <c r="O71" s="3"/>
      <c r="P71" s="32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22"/>
      <c r="O72" s="3"/>
      <c r="P72" s="32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22"/>
      <c r="O73" s="3"/>
      <c r="P73" s="32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22"/>
      <c r="O74" s="3"/>
      <c r="P74" s="32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22"/>
      <c r="O75" s="3"/>
      <c r="P75" s="32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22"/>
      <c r="O76" s="3"/>
      <c r="P76" s="32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22"/>
      <c r="O77" s="3"/>
      <c r="P77" s="32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22"/>
      <c r="O78" s="3"/>
      <c r="P78" s="32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22"/>
      <c r="O79" s="3"/>
      <c r="P79" s="32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22"/>
      <c r="O80" s="3"/>
      <c r="P80" s="32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22"/>
      <c r="O81" s="3"/>
      <c r="P81" s="32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22"/>
      <c r="O82" s="3"/>
      <c r="P82" s="32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22"/>
      <c r="O83" s="3"/>
      <c r="P83" s="32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22"/>
      <c r="O84" s="3"/>
      <c r="P84" s="32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22"/>
      <c r="O85" s="3"/>
      <c r="P85" s="32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22"/>
      <c r="O86" s="3"/>
      <c r="P86" s="32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22"/>
      <c r="O87" s="3"/>
      <c r="P87" s="32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22"/>
      <c r="O88" s="3"/>
      <c r="P88" s="32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22"/>
      <c r="O89" s="3"/>
      <c r="P89" s="32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22"/>
      <c r="O90" s="3"/>
      <c r="P90" s="32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22"/>
      <c r="O91" s="3"/>
      <c r="P91" s="32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22"/>
      <c r="O92" s="3"/>
      <c r="P92" s="32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22"/>
      <c r="O93" s="3"/>
      <c r="P93" s="32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22"/>
      <c r="O94" s="3"/>
      <c r="P94" s="32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22"/>
      <c r="O95" s="3"/>
      <c r="P95" s="32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22"/>
      <c r="O96" s="3"/>
      <c r="P96" s="32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22"/>
      <c r="O97" s="3"/>
      <c r="P97" s="32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22"/>
      <c r="O98" s="3"/>
      <c r="P98" s="32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22"/>
      <c r="O99" s="3"/>
      <c r="P99" s="32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22"/>
      <c r="O100" s="3"/>
      <c r="P100" s="32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22"/>
      <c r="O101" s="3"/>
      <c r="P101" s="322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22"/>
      <c r="O102" s="3"/>
      <c r="P102" s="322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22"/>
      <c r="O103" s="3"/>
      <c r="P103" s="322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22"/>
      <c r="O104" s="3"/>
      <c r="P104" s="322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22"/>
      <c r="O105" s="3"/>
      <c r="P105" s="322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22"/>
      <c r="O106" s="3"/>
      <c r="P106" s="322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22"/>
      <c r="O107" s="3"/>
      <c r="P107" s="322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22"/>
      <c r="O108" s="3"/>
      <c r="P108" s="322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22"/>
      <c r="O109" s="3"/>
      <c r="P109" s="322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22"/>
      <c r="O110" s="3"/>
      <c r="P110" s="322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22"/>
      <c r="O111" s="3"/>
      <c r="P111" s="322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22"/>
      <c r="O112" s="3"/>
      <c r="P112" s="322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22"/>
      <c r="O113" s="3"/>
      <c r="P113" s="322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22"/>
      <c r="O114" s="3"/>
      <c r="P114" s="322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22"/>
      <c r="O115" s="3"/>
      <c r="P115" s="322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22"/>
      <c r="O116" s="3"/>
      <c r="P116" s="322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22"/>
      <c r="O117" s="3"/>
      <c r="P117" s="322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22"/>
      <c r="O118" s="3"/>
      <c r="P118" s="322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22"/>
      <c r="O119" s="3"/>
      <c r="P119" s="32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22"/>
      <c r="O120" s="3"/>
      <c r="P120" s="322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22"/>
      <c r="O121" s="3"/>
      <c r="P121" s="322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22"/>
      <c r="O122" s="3"/>
      <c r="P122" s="322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22"/>
      <c r="O123" s="3"/>
      <c r="P123" s="322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22"/>
      <c r="O124" s="3"/>
      <c r="P124" s="322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22"/>
      <c r="O125" s="3"/>
      <c r="P125" s="322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22"/>
      <c r="O126" s="3"/>
      <c r="P126" s="322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22"/>
      <c r="O127" s="3"/>
      <c r="P127" s="322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22"/>
      <c r="O128" s="3"/>
      <c r="P128" s="32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22"/>
      <c r="O129" s="3"/>
      <c r="P129" s="322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22"/>
      <c r="O130" s="3"/>
      <c r="P130" s="322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22"/>
      <c r="O131" s="3"/>
      <c r="P131" s="322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22"/>
      <c r="O132" s="3"/>
      <c r="P132" s="32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22"/>
      <c r="O133" s="3"/>
      <c r="P133" s="322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22"/>
      <c r="O134" s="3"/>
      <c r="P134" s="32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22"/>
      <c r="O135" s="3"/>
      <c r="P135" s="322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22"/>
      <c r="O136" s="3"/>
      <c r="P136" s="322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22"/>
      <c r="O137" s="3"/>
      <c r="P137" s="322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22"/>
      <c r="O138" s="3"/>
      <c r="P138" s="322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22"/>
      <c r="O139" s="3"/>
      <c r="P139" s="322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22"/>
      <c r="O140" s="3"/>
      <c r="P140" s="322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22"/>
      <c r="O141" s="3"/>
      <c r="P141" s="322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22"/>
      <c r="O142" s="3"/>
      <c r="P142" s="322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22"/>
      <c r="O143" s="3"/>
      <c r="P143" s="322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22"/>
      <c r="O144" s="3"/>
      <c r="P144" s="32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22"/>
      <c r="O145" s="3"/>
      <c r="P145" s="322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22"/>
      <c r="O146" s="3"/>
      <c r="P146" s="322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22"/>
      <c r="O147" s="3"/>
      <c r="P147" s="322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22"/>
      <c r="O148" s="3"/>
      <c r="P148" s="322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22"/>
      <c r="O149" s="3"/>
      <c r="P149" s="322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22"/>
      <c r="O150" s="3"/>
      <c r="P150" s="322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22"/>
      <c r="O151" s="3"/>
      <c r="P151" s="322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22"/>
      <c r="O152" s="3"/>
      <c r="P152" s="322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22"/>
      <c r="O153" s="3"/>
      <c r="P153" s="322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22"/>
      <c r="O154" s="3"/>
      <c r="P154" s="322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22"/>
      <c r="O155" s="3"/>
      <c r="P155" s="322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22"/>
      <c r="O156" s="3"/>
      <c r="P156" s="322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22"/>
      <c r="O157" s="3"/>
      <c r="P157" s="322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22"/>
      <c r="O158" s="3"/>
      <c r="P158" s="322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22"/>
      <c r="O159" s="3"/>
      <c r="P159" s="322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22"/>
      <c r="O160" s="3"/>
      <c r="P160" s="322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22"/>
      <c r="O161" s="3"/>
      <c r="P161" s="322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22"/>
      <c r="O162" s="3"/>
      <c r="P162" s="322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22"/>
      <c r="O163" s="3"/>
      <c r="P163" s="322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22"/>
      <c r="O164" s="3"/>
      <c r="P164" s="32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22"/>
      <c r="O165" s="3"/>
      <c r="P165" s="322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22"/>
      <c r="O166" s="3"/>
      <c r="P166" s="322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22"/>
      <c r="O167" s="3"/>
      <c r="P167" s="322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22"/>
      <c r="O168" s="3"/>
      <c r="P168" s="322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22"/>
      <c r="O169" s="3"/>
      <c r="P169" s="322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22"/>
      <c r="O170" s="3"/>
      <c r="P170" s="322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22"/>
      <c r="O171" s="3"/>
      <c r="P171" s="322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22"/>
      <c r="O172" s="3"/>
      <c r="P172" s="322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22"/>
      <c r="O173" s="3"/>
      <c r="P173" s="322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22"/>
      <c r="O174" s="3"/>
      <c r="P174" s="322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22"/>
      <c r="O175" s="3"/>
      <c r="P175" s="322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22"/>
      <c r="O176" s="3"/>
      <c r="P176" s="322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22"/>
      <c r="O177" s="3"/>
      <c r="P177" s="322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22"/>
      <c r="O178" s="3"/>
      <c r="P178" s="322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22"/>
      <c r="O179" s="3"/>
      <c r="P179" s="322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22"/>
      <c r="O180" s="3"/>
      <c r="P180" s="322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22"/>
      <c r="O181" s="3"/>
      <c r="P181" s="32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22"/>
      <c r="O182" s="3"/>
      <c r="P182" s="322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22"/>
      <c r="O183" s="3"/>
      <c r="P183" s="322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22"/>
      <c r="O184" s="3"/>
      <c r="P184" s="322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22"/>
      <c r="O185" s="3"/>
      <c r="P185" s="322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22"/>
      <c r="O186" s="3"/>
      <c r="P186" s="322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22"/>
      <c r="O187" s="3"/>
      <c r="P187" s="32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22"/>
      <c r="O188" s="3"/>
      <c r="P188" s="32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22"/>
      <c r="O189" s="3"/>
      <c r="P189" s="322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22"/>
      <c r="O190" s="3"/>
      <c r="P190" s="32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22"/>
      <c r="O191" s="3"/>
      <c r="P191" s="322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22"/>
      <c r="O192" s="3"/>
      <c r="P192" s="32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22"/>
      <c r="O193" s="3"/>
      <c r="P193" s="322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22"/>
      <c r="O194" s="3"/>
      <c r="P194" s="322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22"/>
      <c r="O195" s="3"/>
      <c r="P195" s="322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22"/>
      <c r="O196" s="3"/>
      <c r="P196" s="322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22"/>
      <c r="O197" s="3"/>
      <c r="P197" s="322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22"/>
      <c r="O198" s="3"/>
      <c r="P198" s="322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22"/>
      <c r="O199" s="3"/>
      <c r="P199" s="322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22"/>
      <c r="O200" s="3"/>
      <c r="P200" s="322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22"/>
      <c r="O201" s="3"/>
      <c r="P201" s="322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22"/>
      <c r="O202" s="3"/>
      <c r="P202" s="322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22"/>
      <c r="O203" s="3"/>
      <c r="P203" s="322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22"/>
      <c r="O204" s="3"/>
      <c r="P204" s="322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22"/>
      <c r="O205" s="3"/>
      <c r="P205" s="322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22"/>
      <c r="O206" s="3"/>
      <c r="P206" s="322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22"/>
      <c r="O207" s="3"/>
      <c r="P207" s="322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22"/>
      <c r="O208" s="3"/>
      <c r="P208" s="322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22"/>
      <c r="O209" s="3"/>
      <c r="P209" s="322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22"/>
      <c r="O210" s="3"/>
      <c r="P210" s="322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22"/>
      <c r="O211" s="3"/>
      <c r="P211" s="322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22"/>
      <c r="O212" s="3"/>
      <c r="P212" s="322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22"/>
      <c r="O213" s="3"/>
      <c r="P213" s="322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22"/>
      <c r="O214" s="3"/>
      <c r="P214" s="322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22"/>
      <c r="O215" s="3"/>
      <c r="P215" s="322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22"/>
      <c r="O216" s="3"/>
      <c r="P216" s="322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22"/>
      <c r="O217" s="3"/>
      <c r="P217" s="322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22"/>
      <c r="O218" s="3"/>
      <c r="P218" s="322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22"/>
      <c r="O219" s="3"/>
      <c r="P219" s="322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22"/>
      <c r="O220" s="3"/>
      <c r="P220" s="322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22"/>
      <c r="O221" s="3"/>
      <c r="P221" s="32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22"/>
      <c r="O222" s="3"/>
      <c r="P222" s="322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22"/>
      <c r="O223" s="3"/>
      <c r="P223" s="322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22"/>
      <c r="O224" s="3"/>
      <c r="P224" s="322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22"/>
      <c r="O225" s="3"/>
      <c r="P225" s="322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22"/>
      <c r="O226" s="3"/>
      <c r="P226" s="322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22"/>
      <c r="O227" s="3"/>
      <c r="P227" s="322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22"/>
      <c r="O228" s="3"/>
      <c r="P228" s="322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22"/>
      <c r="O229" s="3"/>
      <c r="P229" s="322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22"/>
      <c r="O230" s="3"/>
      <c r="P230" s="322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22"/>
      <c r="O231" s="3"/>
      <c r="P231" s="322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22"/>
      <c r="O232" s="3"/>
      <c r="P232" s="322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22"/>
      <c r="O233" s="3"/>
      <c r="P233" s="322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22"/>
      <c r="O234" s="3"/>
      <c r="P234" s="322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22"/>
      <c r="O235" s="3"/>
      <c r="P235" s="322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22"/>
      <c r="O236" s="3"/>
      <c r="P236" s="322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22"/>
      <c r="O237" s="3"/>
      <c r="P237" s="32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22"/>
      <c r="O238" s="3"/>
      <c r="P238" s="322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22"/>
      <c r="O239" s="3"/>
      <c r="P239" s="322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22"/>
      <c r="O240" s="3"/>
      <c r="P240" s="322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22"/>
      <c r="O241" s="3"/>
      <c r="P241" s="322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22"/>
      <c r="O242" s="3"/>
      <c r="P242" s="322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22"/>
      <c r="O243" s="3"/>
      <c r="P243" s="322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22"/>
      <c r="O244" s="3"/>
      <c r="P244" s="322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22"/>
      <c r="O245" s="3"/>
      <c r="P245" s="322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22"/>
      <c r="O246" s="3"/>
      <c r="P246" s="322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22"/>
      <c r="O247" s="3"/>
      <c r="P247" s="322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22"/>
      <c r="O248" s="3"/>
      <c r="P248" s="322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22"/>
      <c r="O249" s="3"/>
      <c r="P249" s="322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22"/>
      <c r="O250" s="3"/>
      <c r="P250" s="322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22"/>
      <c r="O251" s="3"/>
      <c r="P251" s="322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22"/>
      <c r="O252" s="3"/>
      <c r="P252" s="322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22"/>
      <c r="O253" s="3"/>
      <c r="P253" s="322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A1:A5"/>
    <mergeCell ref="E1:L1"/>
    <mergeCell ref="M1:Y1"/>
    <mergeCell ref="E2:H2"/>
    <mergeCell ref="I2:L2"/>
    <mergeCell ref="M2:M5"/>
    <mergeCell ref="Y3:Y5"/>
    <mergeCell ref="U4:U5"/>
    <mergeCell ref="E3:E5"/>
    <mergeCell ref="F3:F4"/>
    <mergeCell ref="G3:G5"/>
    <mergeCell ref="H3:H4"/>
    <mergeCell ref="I3:I5"/>
    <mergeCell ref="J3:J4"/>
    <mergeCell ref="K3:K5"/>
    <mergeCell ref="L3:L4"/>
    <mergeCell ref="O2:U2"/>
    <mergeCell ref="V2:Y2"/>
    <mergeCell ref="W3:W5"/>
    <mergeCell ref="X3:X5"/>
    <mergeCell ref="N2:N5"/>
    <mergeCell ref="R4:R5"/>
    <mergeCell ref="S4:S5"/>
    <mergeCell ref="T4:T5"/>
    <mergeCell ref="O3:O5"/>
    <mergeCell ref="P3:P5"/>
    <mergeCell ref="Q3:Q5"/>
    <mergeCell ref="R3:S3"/>
    <mergeCell ref="T3:U3"/>
    <mergeCell ref="V3:V5"/>
  </mergeCells>
  <dataValidations count="2">
    <dataValidation type="list" allowBlank="1" showErrorMessage="1" sqref="V2">
      <formula1>serials</formula1>
    </dataValidation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topLeftCell="A31" workbookViewId="0">
      <selection activeCell="K87" sqref="K87"/>
    </sheetView>
  </sheetViews>
  <sheetFormatPr defaultColWidth="14.42578125" defaultRowHeight="15" customHeight="1" x14ac:dyDescent="0.2"/>
  <cols>
    <col min="1" max="1" width="46.42578125" customWidth="1"/>
    <col min="2" max="2" width="24.85546875" hidden="1" customWidth="1"/>
    <col min="3" max="3" width="11.28515625" hidden="1" customWidth="1"/>
    <col min="4" max="4" width="30.140625" hidden="1" customWidth="1"/>
    <col min="5" max="5" width="12" customWidth="1"/>
    <col min="6" max="6" width="12.140625" customWidth="1"/>
    <col min="7" max="7" width="12" customWidth="1"/>
    <col min="8" max="8" width="12.5703125" customWidth="1"/>
    <col min="9" max="10" width="11.42578125" customWidth="1"/>
    <col min="11" max="11" width="19" customWidth="1"/>
    <col min="12" max="26" width="8.7109375" customWidth="1"/>
  </cols>
  <sheetData>
    <row r="1" spans="1:12" ht="17.25" customHeight="1" x14ac:dyDescent="0.2">
      <c r="A1" s="399" t="s">
        <v>241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2" ht="90.75" customHeight="1" x14ac:dyDescent="0.2">
      <c r="A2" s="343" t="s">
        <v>1</v>
      </c>
      <c r="B2" s="169"/>
      <c r="C2" s="169"/>
      <c r="D2" s="169"/>
      <c r="E2" s="385" t="s">
        <v>242</v>
      </c>
      <c r="F2" s="353"/>
      <c r="G2" s="385" t="s">
        <v>243</v>
      </c>
      <c r="H2" s="353"/>
      <c r="I2" s="385" t="s">
        <v>244</v>
      </c>
      <c r="J2" s="353"/>
      <c r="K2" s="180" t="s">
        <v>245</v>
      </c>
      <c r="L2" s="323"/>
    </row>
    <row r="3" spans="1:12" ht="14.25" customHeight="1" x14ac:dyDescent="0.2">
      <c r="A3" s="344"/>
      <c r="B3" s="115"/>
      <c r="C3" s="115"/>
      <c r="D3" s="116"/>
      <c r="E3" s="380" t="s">
        <v>246</v>
      </c>
      <c r="F3" s="368" t="s">
        <v>247</v>
      </c>
      <c r="G3" s="380" t="s">
        <v>246</v>
      </c>
      <c r="H3" s="368" t="s">
        <v>248</v>
      </c>
      <c r="I3" s="390" t="s">
        <v>246</v>
      </c>
      <c r="J3" s="390" t="s">
        <v>248</v>
      </c>
      <c r="K3" s="368" t="s">
        <v>247</v>
      </c>
    </row>
    <row r="4" spans="1:12" ht="75" customHeight="1" x14ac:dyDescent="0.2">
      <c r="A4" s="344"/>
      <c r="B4" s="115"/>
      <c r="C4" s="115"/>
      <c r="D4" s="116"/>
      <c r="E4" s="398"/>
      <c r="F4" s="344"/>
      <c r="G4" s="398"/>
      <c r="H4" s="344"/>
      <c r="I4" s="398"/>
      <c r="J4" s="398"/>
      <c r="K4" s="344"/>
    </row>
    <row r="5" spans="1:12" ht="13.5" customHeight="1" x14ac:dyDescent="0.2">
      <c r="A5" s="345"/>
      <c r="B5" s="119"/>
      <c r="C5" s="119"/>
      <c r="D5" s="324"/>
      <c r="E5" s="377"/>
      <c r="F5" s="345"/>
      <c r="G5" s="377"/>
      <c r="H5" s="345"/>
      <c r="I5" s="377"/>
      <c r="J5" s="377"/>
      <c r="K5" s="345"/>
    </row>
    <row r="6" spans="1:12" ht="12.75" customHeight="1" x14ac:dyDescent="0.2">
      <c r="A6" s="172" t="s">
        <v>249</v>
      </c>
      <c r="B6" s="325" t="s">
        <v>14</v>
      </c>
      <c r="C6" s="326" t="s">
        <v>15</v>
      </c>
      <c r="D6" s="325" t="s">
        <v>16</v>
      </c>
      <c r="E6" s="327">
        <v>124</v>
      </c>
      <c r="F6" s="327">
        <v>125</v>
      </c>
      <c r="G6" s="327">
        <v>126</v>
      </c>
      <c r="H6" s="327">
        <v>127</v>
      </c>
      <c r="I6" s="327">
        <v>128</v>
      </c>
      <c r="J6" s="328">
        <v>129</v>
      </c>
      <c r="K6" s="329">
        <v>130</v>
      </c>
    </row>
    <row r="7" spans="1:12" ht="12.75" hidden="1" customHeight="1" x14ac:dyDescent="0.2">
      <c r="A7" s="14" t="s">
        <v>17</v>
      </c>
      <c r="B7" s="295"/>
      <c r="C7" s="295"/>
      <c r="D7" s="295"/>
      <c r="E7" s="295"/>
      <c r="F7" s="295"/>
      <c r="G7" s="295"/>
      <c r="H7" s="295"/>
      <c r="I7" s="295"/>
      <c r="J7" s="330"/>
      <c r="K7" s="249"/>
    </row>
    <row r="8" spans="1:12" ht="12.75" hidden="1" customHeight="1" x14ac:dyDescent="0.2">
      <c r="A8" s="14" t="s">
        <v>18</v>
      </c>
      <c r="B8" s="295"/>
      <c r="C8" s="295"/>
      <c r="D8" s="295"/>
      <c r="E8" s="295"/>
      <c r="F8" s="295"/>
      <c r="G8" s="295"/>
      <c r="H8" s="295"/>
      <c r="I8" s="295"/>
      <c r="J8" s="330"/>
      <c r="K8" s="249"/>
    </row>
    <row r="9" spans="1:12" ht="15" hidden="1" customHeight="1" x14ac:dyDescent="0.2">
      <c r="A9" s="14" t="s">
        <v>19</v>
      </c>
      <c r="B9" s="295"/>
      <c r="C9" s="295"/>
      <c r="D9" s="295"/>
      <c r="E9" s="14"/>
      <c r="F9" s="172"/>
      <c r="G9" s="172"/>
      <c r="H9" s="172"/>
      <c r="I9" s="172"/>
      <c r="J9" s="248"/>
      <c r="K9" s="249"/>
    </row>
    <row r="10" spans="1:12" ht="13.5" customHeight="1" x14ac:dyDescent="0.2">
      <c r="A10" s="17" t="s">
        <v>20</v>
      </c>
      <c r="B10" s="18"/>
      <c r="C10" s="18"/>
      <c r="D10" s="19"/>
      <c r="E10" s="20">
        <f t="shared" ref="E10:K10" si="0">SUM(E11:E12)</f>
        <v>420</v>
      </c>
      <c r="F10" s="20">
        <f t="shared" si="0"/>
        <v>5</v>
      </c>
      <c r="G10" s="20">
        <f t="shared" si="0"/>
        <v>4908</v>
      </c>
      <c r="H10" s="20">
        <f t="shared" si="0"/>
        <v>215</v>
      </c>
      <c r="I10" s="20">
        <f t="shared" si="0"/>
        <v>497</v>
      </c>
      <c r="J10" s="20">
        <f t="shared" si="0"/>
        <v>65</v>
      </c>
      <c r="K10" s="20">
        <f t="shared" si="0"/>
        <v>229</v>
      </c>
      <c r="L10" s="3"/>
    </row>
    <row r="11" spans="1:12" ht="14.2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3" t="s">
        <v>23</v>
      </c>
      <c r="E11" s="25">
        <v>75</v>
      </c>
      <c r="F11" s="92">
        <v>1</v>
      </c>
      <c r="G11" s="92">
        <v>3697</v>
      </c>
      <c r="H11" s="92">
        <v>188</v>
      </c>
      <c r="I11" s="92">
        <v>88</v>
      </c>
      <c r="J11" s="218">
        <v>6</v>
      </c>
      <c r="K11" s="25">
        <v>170</v>
      </c>
      <c r="L11" s="3"/>
    </row>
    <row r="12" spans="1:12" ht="18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3" t="s">
        <v>26</v>
      </c>
      <c r="E12" s="22">
        <v>345</v>
      </c>
      <c r="F12" s="23">
        <v>4</v>
      </c>
      <c r="G12" s="23">
        <v>1211</v>
      </c>
      <c r="H12" s="23">
        <v>27</v>
      </c>
      <c r="I12" s="23">
        <v>409</v>
      </c>
      <c r="J12" s="219">
        <v>59</v>
      </c>
      <c r="K12" s="143">
        <v>59</v>
      </c>
      <c r="L12" s="3"/>
    </row>
    <row r="13" spans="1:12" ht="17.25" customHeight="1" x14ac:dyDescent="0.2">
      <c r="A13" s="17" t="s">
        <v>27</v>
      </c>
      <c r="B13" s="18"/>
      <c r="C13" s="18"/>
      <c r="D13" s="19"/>
      <c r="E13" s="20">
        <f t="shared" ref="E13:K13" si="1">SUM(E14:E15)</f>
        <v>11114</v>
      </c>
      <c r="F13" s="20">
        <f t="shared" si="1"/>
        <v>38</v>
      </c>
      <c r="G13" s="20">
        <f t="shared" si="1"/>
        <v>28217</v>
      </c>
      <c r="H13" s="20">
        <f t="shared" si="1"/>
        <v>552</v>
      </c>
      <c r="I13" s="20">
        <f t="shared" si="1"/>
        <v>81547</v>
      </c>
      <c r="J13" s="20">
        <f t="shared" si="1"/>
        <v>1535</v>
      </c>
      <c r="K13" s="20">
        <f t="shared" si="1"/>
        <v>1743</v>
      </c>
      <c r="L13" s="3"/>
    </row>
    <row r="14" spans="1:12" ht="15.7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24" t="s">
        <v>30</v>
      </c>
      <c r="E14" s="25">
        <v>1425</v>
      </c>
      <c r="F14" s="25">
        <v>16</v>
      </c>
      <c r="G14" s="25">
        <v>28201</v>
      </c>
      <c r="H14" s="25">
        <v>548</v>
      </c>
      <c r="I14" s="25">
        <v>18380</v>
      </c>
      <c r="J14" s="25">
        <v>435</v>
      </c>
      <c r="K14" s="25">
        <v>647</v>
      </c>
      <c r="L14" s="3"/>
    </row>
    <row r="15" spans="1:12" ht="15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26" t="s">
        <v>33</v>
      </c>
      <c r="E15" s="25">
        <v>9689</v>
      </c>
      <c r="F15" s="92">
        <v>22</v>
      </c>
      <c r="G15" s="92">
        <v>16</v>
      </c>
      <c r="H15" s="92">
        <v>4</v>
      </c>
      <c r="I15" s="92">
        <v>63167</v>
      </c>
      <c r="J15" s="218">
        <v>1100</v>
      </c>
      <c r="K15" s="25">
        <v>1096</v>
      </c>
      <c r="L15" s="3"/>
    </row>
    <row r="16" spans="1:12" ht="16.5" customHeight="1" x14ac:dyDescent="0.2">
      <c r="A16" s="17" t="s">
        <v>34</v>
      </c>
      <c r="B16" s="18"/>
      <c r="C16" s="18"/>
      <c r="D16" s="29"/>
      <c r="E16" s="20">
        <f>E17+E18+E21+E22</f>
        <v>5936</v>
      </c>
      <c r="F16" s="20">
        <f t="shared" ref="F16:K16" si="2">F17+F18+F21+F22</f>
        <v>69</v>
      </c>
      <c r="G16" s="20">
        <f t="shared" si="2"/>
        <v>2700</v>
      </c>
      <c r="H16" s="20">
        <f t="shared" si="2"/>
        <v>320</v>
      </c>
      <c r="I16" s="20">
        <f t="shared" si="2"/>
        <v>14892</v>
      </c>
      <c r="J16" s="20">
        <f t="shared" si="2"/>
        <v>997</v>
      </c>
      <c r="K16" s="20">
        <f t="shared" si="2"/>
        <v>1058</v>
      </c>
      <c r="L16" s="3"/>
    </row>
    <row r="17" spans="1:26" ht="13.5" customHeight="1" x14ac:dyDescent="0.2">
      <c r="A17" s="303" t="s">
        <v>35</v>
      </c>
      <c r="B17" s="234" t="s">
        <v>36</v>
      </c>
      <c r="C17" s="234" t="str">
        <f>VLOOKUP(B17,serial!$C$1:$D$37,2,FALSE)</f>
        <v>BI_S</v>
      </c>
      <c r="D17" s="235" t="s">
        <v>37</v>
      </c>
      <c r="E17" s="304">
        <v>75</v>
      </c>
      <c r="F17" s="304">
        <v>1</v>
      </c>
      <c r="G17" s="304">
        <v>1846</v>
      </c>
      <c r="H17" s="304">
        <v>196</v>
      </c>
      <c r="I17" s="304">
        <v>4314</v>
      </c>
      <c r="J17" s="304">
        <v>181</v>
      </c>
      <c r="K17" s="304">
        <v>238</v>
      </c>
      <c r="L17" s="3"/>
    </row>
    <row r="18" spans="1:26" ht="38.25" customHeight="1" x14ac:dyDescent="0.2">
      <c r="A18" s="34" t="s">
        <v>38</v>
      </c>
      <c r="B18" s="148" t="s">
        <v>39</v>
      </c>
      <c r="C18" s="148" t="str">
        <f>VLOOKUP(B18,serial!$C$1:$D$37,2,FALSE)</f>
        <v>BI_PT</v>
      </c>
      <c r="D18" s="149" t="s">
        <v>40</v>
      </c>
      <c r="E18" s="37">
        <f t="shared" ref="E18:K18" si="3">E19+E20+E35+E40+E45+E48+E52</f>
        <v>330</v>
      </c>
      <c r="F18" s="37">
        <f t="shared" si="3"/>
        <v>5</v>
      </c>
      <c r="G18" s="37">
        <f t="shared" si="3"/>
        <v>94</v>
      </c>
      <c r="H18" s="37">
        <f t="shared" si="3"/>
        <v>30</v>
      </c>
      <c r="I18" s="37">
        <f t="shared" si="3"/>
        <v>500</v>
      </c>
      <c r="J18" s="37">
        <f t="shared" si="3"/>
        <v>36</v>
      </c>
      <c r="K18" s="37">
        <f t="shared" si="3"/>
        <v>40</v>
      </c>
      <c r="L18" s="3"/>
    </row>
    <row r="19" spans="1:26" ht="16.5" customHeight="1" x14ac:dyDescent="0.2">
      <c r="A19" s="38" t="s">
        <v>41</v>
      </c>
      <c r="B19" s="2"/>
      <c r="C19" s="2"/>
      <c r="D19" s="24"/>
      <c r="E19" s="41">
        <v>0</v>
      </c>
      <c r="F19" s="41">
        <v>0</v>
      </c>
      <c r="G19" s="41">
        <v>15</v>
      </c>
      <c r="H19" s="41">
        <v>3</v>
      </c>
      <c r="I19" s="41">
        <v>4</v>
      </c>
      <c r="J19" s="41">
        <v>2</v>
      </c>
      <c r="K19" s="41">
        <v>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8" t="s">
        <v>42</v>
      </c>
      <c r="B20" s="2"/>
      <c r="C20" s="2"/>
      <c r="D20" s="24"/>
      <c r="E20" s="41">
        <v>0</v>
      </c>
      <c r="F20" s="41">
        <v>0</v>
      </c>
      <c r="G20" s="41">
        <v>0</v>
      </c>
      <c r="H20" s="41">
        <v>0</v>
      </c>
      <c r="I20" s="41">
        <v>60</v>
      </c>
      <c r="J20" s="41">
        <v>2</v>
      </c>
      <c r="K20" s="41">
        <v>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7.75" customHeight="1" x14ac:dyDescent="0.2">
      <c r="A21" s="42" t="s">
        <v>43</v>
      </c>
      <c r="B21" s="221" t="s">
        <v>44</v>
      </c>
      <c r="C21" s="221" t="str">
        <f>VLOOKUP(B21,serial!$C$1:$D$37,2,FALSE)</f>
        <v>BT_SP</v>
      </c>
      <c r="D21" s="222" t="s">
        <v>45</v>
      </c>
      <c r="E21" s="45">
        <f t="shared" ref="E21:K21" si="4">E49</f>
        <v>162</v>
      </c>
      <c r="F21" s="45">
        <f t="shared" si="4"/>
        <v>3</v>
      </c>
      <c r="G21" s="45">
        <f t="shared" si="4"/>
        <v>0</v>
      </c>
      <c r="H21" s="45">
        <f t="shared" si="4"/>
        <v>0</v>
      </c>
      <c r="I21" s="45">
        <f t="shared" si="4"/>
        <v>266</v>
      </c>
      <c r="J21" s="45">
        <f t="shared" si="4"/>
        <v>26</v>
      </c>
      <c r="K21" s="45">
        <f t="shared" si="4"/>
        <v>26</v>
      </c>
      <c r="L21" s="3"/>
    </row>
    <row r="22" spans="1:26" ht="17.25" customHeight="1" x14ac:dyDescent="0.2">
      <c r="A22" s="34" t="s">
        <v>46</v>
      </c>
      <c r="B22" s="148" t="s">
        <v>47</v>
      </c>
      <c r="C22" s="148" t="str">
        <f>VLOOKUP(B22,serial!$C$1:$D$37,2,FALSE)</f>
        <v>BI_IG</v>
      </c>
      <c r="D22" s="223" t="s">
        <v>48</v>
      </c>
      <c r="E22" s="37">
        <f t="shared" ref="E22:K22" si="5">E23+E24</f>
        <v>5369</v>
      </c>
      <c r="F22" s="37">
        <f t="shared" si="5"/>
        <v>60</v>
      </c>
      <c r="G22" s="37">
        <f t="shared" si="5"/>
        <v>760</v>
      </c>
      <c r="H22" s="37">
        <f t="shared" si="5"/>
        <v>94</v>
      </c>
      <c r="I22" s="37">
        <f t="shared" si="5"/>
        <v>9812</v>
      </c>
      <c r="J22" s="37">
        <f t="shared" si="5"/>
        <v>754</v>
      </c>
      <c r="K22" s="37">
        <f t="shared" si="5"/>
        <v>754</v>
      </c>
      <c r="L22" s="3"/>
    </row>
    <row r="23" spans="1:26" ht="17.25" customHeight="1" x14ac:dyDescent="0.2">
      <c r="A23" s="21" t="s">
        <v>49</v>
      </c>
      <c r="B23" s="2"/>
      <c r="C23" s="2"/>
      <c r="D23" s="47"/>
      <c r="E23" s="41">
        <v>1911</v>
      </c>
      <c r="F23" s="41">
        <v>17</v>
      </c>
      <c r="G23" s="41">
        <v>760</v>
      </c>
      <c r="H23" s="41">
        <v>94</v>
      </c>
      <c r="I23" s="41">
        <v>5807</v>
      </c>
      <c r="J23" s="41">
        <v>412</v>
      </c>
      <c r="K23" s="41">
        <v>412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 x14ac:dyDescent="0.2">
      <c r="A24" s="21" t="s">
        <v>50</v>
      </c>
      <c r="B24" s="2"/>
      <c r="C24" s="2"/>
      <c r="D24" s="47"/>
      <c r="E24" s="41">
        <v>3458</v>
      </c>
      <c r="F24" s="41">
        <v>43</v>
      </c>
      <c r="G24" s="41">
        <v>0</v>
      </c>
      <c r="H24" s="41">
        <v>0</v>
      </c>
      <c r="I24" s="41">
        <v>4005</v>
      </c>
      <c r="J24" s="41">
        <v>342</v>
      </c>
      <c r="K24" s="41">
        <v>342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17" t="s">
        <v>51</v>
      </c>
      <c r="B25" s="18"/>
      <c r="C25" s="18"/>
      <c r="D25" s="129"/>
      <c r="E25" s="20">
        <f t="shared" ref="E25:K25" si="6">SUM(E26,E27,E30,E31,E32,E33,E38)</f>
        <v>8</v>
      </c>
      <c r="F25" s="20">
        <f t="shared" si="6"/>
        <v>1</v>
      </c>
      <c r="G25" s="20">
        <f t="shared" si="6"/>
        <v>106</v>
      </c>
      <c r="H25" s="20">
        <f t="shared" si="6"/>
        <v>58</v>
      </c>
      <c r="I25" s="20">
        <f t="shared" si="6"/>
        <v>342</v>
      </c>
      <c r="J25" s="20">
        <f t="shared" si="6"/>
        <v>46</v>
      </c>
      <c r="K25" s="20">
        <f t="shared" si="6"/>
        <v>72</v>
      </c>
      <c r="L25" s="3"/>
    </row>
    <row r="26" spans="1:26" ht="16.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24" t="s">
        <v>54</v>
      </c>
      <c r="E26" s="41">
        <v>0</v>
      </c>
      <c r="F26" s="41">
        <v>0</v>
      </c>
      <c r="G26" s="41">
        <v>94</v>
      </c>
      <c r="H26" s="41">
        <v>35</v>
      </c>
      <c r="I26" s="41">
        <v>134</v>
      </c>
      <c r="J26" s="41">
        <v>26</v>
      </c>
      <c r="K26" s="41">
        <v>37</v>
      </c>
      <c r="L26" s="3"/>
    </row>
    <row r="27" spans="1:26" ht="24" customHeight="1" x14ac:dyDescent="0.2">
      <c r="A27" s="49" t="s">
        <v>55</v>
      </c>
      <c r="B27" s="50"/>
      <c r="C27" s="50"/>
      <c r="D27" s="51"/>
      <c r="E27" s="52">
        <f t="shared" ref="E27:K27" si="7">SUM(E28,E29)</f>
        <v>8</v>
      </c>
      <c r="F27" s="52">
        <f t="shared" si="7"/>
        <v>1</v>
      </c>
      <c r="G27" s="52">
        <f t="shared" si="7"/>
        <v>12</v>
      </c>
      <c r="H27" s="52">
        <f t="shared" si="7"/>
        <v>23</v>
      </c>
      <c r="I27" s="52">
        <f t="shared" si="7"/>
        <v>115</v>
      </c>
      <c r="J27" s="52">
        <f t="shared" si="7"/>
        <v>18</v>
      </c>
      <c r="K27" s="52">
        <f t="shared" si="7"/>
        <v>33</v>
      </c>
      <c r="L27" s="3"/>
    </row>
    <row r="28" spans="1:26" ht="25.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3" t="s">
        <v>58</v>
      </c>
      <c r="E28" s="331">
        <v>8</v>
      </c>
      <c r="F28" s="331">
        <v>1</v>
      </c>
      <c r="G28" s="331">
        <v>12</v>
      </c>
      <c r="H28" s="331">
        <v>23</v>
      </c>
      <c r="I28" s="331">
        <v>115</v>
      </c>
      <c r="J28" s="331">
        <v>18</v>
      </c>
      <c r="K28" s="331">
        <v>23</v>
      </c>
      <c r="L28" s="3"/>
    </row>
    <row r="29" spans="1:26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3" t="s">
        <v>61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10</v>
      </c>
      <c r="L29" s="3"/>
    </row>
    <row r="30" spans="1:26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3" t="s">
        <v>64</v>
      </c>
      <c r="E30" s="124"/>
      <c r="F30" s="124"/>
      <c r="G30" s="124"/>
      <c r="H30" s="124"/>
      <c r="I30" s="124"/>
      <c r="J30" s="124"/>
      <c r="K30" s="124"/>
      <c r="L30" s="3"/>
    </row>
    <row r="31" spans="1:26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3" t="s">
        <v>67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3"/>
    </row>
    <row r="32" spans="1:26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3" t="s">
        <v>70</v>
      </c>
      <c r="E32" s="124"/>
      <c r="F32" s="124"/>
      <c r="G32" s="124"/>
      <c r="H32" s="124"/>
      <c r="I32" s="124"/>
      <c r="J32" s="124"/>
      <c r="K32" s="124"/>
      <c r="L32" s="3"/>
    </row>
    <row r="33" spans="1:12" ht="12.75" customHeight="1" x14ac:dyDescent="0.2">
      <c r="A33" s="49" t="s">
        <v>71</v>
      </c>
      <c r="B33" s="50"/>
      <c r="C33" s="50"/>
      <c r="D33" s="70"/>
      <c r="E33" s="73">
        <f t="shared" ref="E33:K33" si="8">E36</f>
        <v>0</v>
      </c>
      <c r="F33" s="73">
        <f t="shared" si="8"/>
        <v>0</v>
      </c>
      <c r="G33" s="73">
        <f t="shared" si="8"/>
        <v>0</v>
      </c>
      <c r="H33" s="73">
        <f t="shared" si="8"/>
        <v>0</v>
      </c>
      <c r="I33" s="73">
        <f t="shared" si="8"/>
        <v>93</v>
      </c>
      <c r="J33" s="73">
        <f t="shared" si="8"/>
        <v>2</v>
      </c>
      <c r="K33" s="73">
        <f t="shared" si="8"/>
        <v>2</v>
      </c>
      <c r="L33" s="3"/>
    </row>
    <row r="34" spans="1:12" ht="25.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3" t="s">
        <v>74</v>
      </c>
      <c r="E34" s="54">
        <v>0</v>
      </c>
      <c r="F34" s="54">
        <v>0</v>
      </c>
      <c r="G34" s="54">
        <v>280</v>
      </c>
      <c r="H34" s="54">
        <v>45</v>
      </c>
      <c r="I34" s="54">
        <v>687</v>
      </c>
      <c r="J34" s="54">
        <v>45</v>
      </c>
      <c r="K34" s="54">
        <v>45</v>
      </c>
      <c r="L34" s="3"/>
    </row>
    <row r="35" spans="1:12" ht="39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3" t="s">
        <v>77</v>
      </c>
      <c r="E35" s="54">
        <v>0</v>
      </c>
      <c r="F35" s="54">
        <v>0</v>
      </c>
      <c r="G35" s="54">
        <v>0</v>
      </c>
      <c r="H35" s="54">
        <v>0</v>
      </c>
      <c r="I35" s="54">
        <v>16</v>
      </c>
      <c r="J35" s="54">
        <v>3</v>
      </c>
      <c r="K35" s="54">
        <v>3</v>
      </c>
      <c r="L35" s="3"/>
    </row>
    <row r="36" spans="1:12" ht="25.5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3" t="s">
        <v>80</v>
      </c>
      <c r="E36" s="54">
        <v>0</v>
      </c>
      <c r="F36" s="54">
        <v>0</v>
      </c>
      <c r="G36" s="54">
        <v>0</v>
      </c>
      <c r="H36" s="54">
        <v>0</v>
      </c>
      <c r="I36" s="54">
        <v>93</v>
      </c>
      <c r="J36" s="54">
        <v>2</v>
      </c>
      <c r="K36" s="54">
        <v>2</v>
      </c>
      <c r="L36" s="3"/>
    </row>
    <row r="37" spans="1:12" ht="12" customHeight="1" x14ac:dyDescent="0.2">
      <c r="A37" s="66" t="s">
        <v>81</v>
      </c>
      <c r="B37" s="2"/>
      <c r="C37" s="2"/>
      <c r="D37" s="3"/>
      <c r="E37" s="68">
        <f t="shared" ref="E37:K37" si="9">SUM(E34:E36)</f>
        <v>0</v>
      </c>
      <c r="F37" s="68">
        <f t="shared" si="9"/>
        <v>0</v>
      </c>
      <c r="G37" s="68">
        <f t="shared" si="9"/>
        <v>280</v>
      </c>
      <c r="H37" s="68">
        <f t="shared" si="9"/>
        <v>45</v>
      </c>
      <c r="I37" s="68">
        <f t="shared" si="9"/>
        <v>796</v>
      </c>
      <c r="J37" s="68">
        <f t="shared" si="9"/>
        <v>50</v>
      </c>
      <c r="K37" s="68">
        <f t="shared" si="9"/>
        <v>50</v>
      </c>
      <c r="L37" s="3"/>
    </row>
    <row r="38" spans="1:12" ht="12.75" customHeight="1" x14ac:dyDescent="0.2">
      <c r="A38" s="69" t="s">
        <v>82</v>
      </c>
      <c r="B38" s="50"/>
      <c r="C38" s="70"/>
      <c r="D38" s="70"/>
      <c r="E38" s="332">
        <f t="shared" ref="E38:K38" si="10">E41</f>
        <v>0</v>
      </c>
      <c r="F38" s="332">
        <f t="shared" si="10"/>
        <v>0</v>
      </c>
      <c r="G38" s="332">
        <f t="shared" si="10"/>
        <v>0</v>
      </c>
      <c r="H38" s="332">
        <f t="shared" si="10"/>
        <v>0</v>
      </c>
      <c r="I38" s="332">
        <f t="shared" si="10"/>
        <v>0</v>
      </c>
      <c r="J38" s="332">
        <f t="shared" si="10"/>
        <v>0</v>
      </c>
      <c r="K38" s="332">
        <f t="shared" si="10"/>
        <v>0</v>
      </c>
      <c r="L38" s="3"/>
    </row>
    <row r="39" spans="1:12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3" t="s">
        <v>85</v>
      </c>
      <c r="E39" s="54">
        <v>0</v>
      </c>
      <c r="F39" s="54">
        <v>0</v>
      </c>
      <c r="G39" s="54">
        <v>371</v>
      </c>
      <c r="H39" s="54">
        <v>18</v>
      </c>
      <c r="I39" s="54">
        <v>59</v>
      </c>
      <c r="J39" s="54">
        <v>3</v>
      </c>
      <c r="K39" s="54">
        <v>18</v>
      </c>
      <c r="L39" s="3"/>
    </row>
    <row r="40" spans="1:12" ht="40.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3" t="s">
        <v>88</v>
      </c>
      <c r="E40" s="54">
        <v>0</v>
      </c>
      <c r="F40" s="54">
        <v>0</v>
      </c>
      <c r="G40" s="54">
        <v>0</v>
      </c>
      <c r="H40" s="54">
        <v>0</v>
      </c>
      <c r="I40" s="54">
        <v>78</v>
      </c>
      <c r="J40" s="54">
        <v>4</v>
      </c>
      <c r="K40" s="54">
        <v>4</v>
      </c>
      <c r="L40" s="3"/>
    </row>
    <row r="41" spans="1:12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3" t="s">
        <v>91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3"/>
    </row>
    <row r="42" spans="1:12" ht="15.75" customHeight="1" x14ac:dyDescent="0.2">
      <c r="A42" s="71" t="s">
        <v>92</v>
      </c>
      <c r="B42" s="2"/>
      <c r="C42" s="2"/>
      <c r="D42" s="3"/>
      <c r="E42" s="68">
        <f t="shared" ref="E42:K42" si="11">SUM(E39:E41)</f>
        <v>0</v>
      </c>
      <c r="F42" s="68">
        <f t="shared" si="11"/>
        <v>0</v>
      </c>
      <c r="G42" s="68">
        <f t="shared" si="11"/>
        <v>371</v>
      </c>
      <c r="H42" s="68">
        <f t="shared" si="11"/>
        <v>18</v>
      </c>
      <c r="I42" s="68">
        <f t="shared" si="11"/>
        <v>137</v>
      </c>
      <c r="J42" s="68">
        <f t="shared" si="11"/>
        <v>7</v>
      </c>
      <c r="K42" s="68">
        <f t="shared" si="11"/>
        <v>22</v>
      </c>
      <c r="L42" s="3"/>
    </row>
    <row r="43" spans="1:12" ht="27" customHeight="1" x14ac:dyDescent="0.2">
      <c r="A43" s="49" t="s">
        <v>93</v>
      </c>
      <c r="B43" s="50"/>
      <c r="C43" s="50"/>
      <c r="D43" s="70"/>
      <c r="E43" s="73">
        <f t="shared" ref="E43:K43" si="12">SUM(E44:E45)</f>
        <v>30</v>
      </c>
      <c r="F43" s="73">
        <f t="shared" si="12"/>
        <v>4</v>
      </c>
      <c r="G43" s="73">
        <f t="shared" si="12"/>
        <v>655</v>
      </c>
      <c r="H43" s="73">
        <f t="shared" si="12"/>
        <v>33</v>
      </c>
      <c r="I43" s="73">
        <f t="shared" si="12"/>
        <v>1969</v>
      </c>
      <c r="J43" s="73">
        <f t="shared" si="12"/>
        <v>33</v>
      </c>
      <c r="K43" s="73">
        <f t="shared" si="12"/>
        <v>33</v>
      </c>
      <c r="L43" s="3"/>
    </row>
    <row r="44" spans="1:12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3" t="s">
        <v>96</v>
      </c>
      <c r="E44" s="54">
        <v>0</v>
      </c>
      <c r="F44" s="54">
        <v>0</v>
      </c>
      <c r="G44" s="54">
        <v>630</v>
      </c>
      <c r="H44" s="54">
        <v>25</v>
      </c>
      <c r="I44" s="54">
        <v>1945</v>
      </c>
      <c r="J44" s="54">
        <v>25</v>
      </c>
      <c r="K44" s="54">
        <v>25</v>
      </c>
      <c r="L44" s="3"/>
    </row>
    <row r="45" spans="1:12" ht="41.25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3" t="s">
        <v>99</v>
      </c>
      <c r="E45" s="54">
        <v>30</v>
      </c>
      <c r="F45" s="54">
        <v>4</v>
      </c>
      <c r="G45" s="54">
        <v>25</v>
      </c>
      <c r="H45" s="54">
        <v>8</v>
      </c>
      <c r="I45" s="54">
        <v>24</v>
      </c>
      <c r="J45" s="54">
        <v>8</v>
      </c>
      <c r="K45" s="54">
        <v>8</v>
      </c>
      <c r="L45" s="3"/>
    </row>
    <row r="46" spans="1:12" ht="25.5" customHeight="1" x14ac:dyDescent="0.2">
      <c r="A46" s="74" t="s">
        <v>100</v>
      </c>
      <c r="B46" s="50"/>
      <c r="C46" s="50"/>
      <c r="D46" s="70"/>
      <c r="E46" s="73">
        <f t="shared" ref="E46:K46" si="13">SUM(E47:E49)</f>
        <v>462</v>
      </c>
      <c r="F46" s="73">
        <f t="shared" si="13"/>
        <v>4</v>
      </c>
      <c r="G46" s="73">
        <f t="shared" si="13"/>
        <v>85</v>
      </c>
      <c r="H46" s="73">
        <f t="shared" si="13"/>
        <v>3</v>
      </c>
      <c r="I46" s="73">
        <f t="shared" si="13"/>
        <v>710</v>
      </c>
      <c r="J46" s="73">
        <f t="shared" si="13"/>
        <v>51</v>
      </c>
      <c r="K46" s="73">
        <f t="shared" si="13"/>
        <v>51</v>
      </c>
      <c r="L46" s="3"/>
    </row>
    <row r="47" spans="1:12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3" t="s">
        <v>103</v>
      </c>
      <c r="E47" s="54">
        <v>0</v>
      </c>
      <c r="F47" s="54">
        <v>0</v>
      </c>
      <c r="G47" s="54">
        <v>32</v>
      </c>
      <c r="H47" s="54">
        <v>2</v>
      </c>
      <c r="I47" s="54">
        <v>126</v>
      </c>
      <c r="J47" s="54">
        <v>8</v>
      </c>
      <c r="K47" s="54">
        <v>8</v>
      </c>
      <c r="L47" s="3"/>
    </row>
    <row r="48" spans="1:12" ht="38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3" t="s">
        <v>106</v>
      </c>
      <c r="E48" s="54">
        <v>300</v>
      </c>
      <c r="F48" s="54">
        <v>1</v>
      </c>
      <c r="G48" s="54">
        <v>53</v>
      </c>
      <c r="H48" s="54">
        <v>1</v>
      </c>
      <c r="I48" s="54">
        <v>318</v>
      </c>
      <c r="J48" s="54">
        <v>17</v>
      </c>
      <c r="K48" s="54">
        <v>17</v>
      </c>
      <c r="L48" s="3"/>
    </row>
    <row r="49" spans="1:12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3" t="s">
        <v>108</v>
      </c>
      <c r="E49" s="54">
        <v>162</v>
      </c>
      <c r="F49" s="54">
        <v>3</v>
      </c>
      <c r="G49" s="54">
        <v>0</v>
      </c>
      <c r="H49" s="54">
        <v>0</v>
      </c>
      <c r="I49" s="54">
        <v>266</v>
      </c>
      <c r="J49" s="54">
        <v>26</v>
      </c>
      <c r="K49" s="54">
        <v>26</v>
      </c>
      <c r="L49" s="3"/>
    </row>
    <row r="50" spans="1:12" ht="25.5" customHeight="1" x14ac:dyDescent="0.2">
      <c r="A50" s="49" t="s">
        <v>109</v>
      </c>
      <c r="B50" s="50"/>
      <c r="C50" s="50"/>
      <c r="D50" s="70"/>
      <c r="E50" s="73">
        <f t="shared" ref="E50:K50" si="14">SUM(E51:E52)</f>
        <v>0</v>
      </c>
      <c r="F50" s="73">
        <f t="shared" si="14"/>
        <v>0</v>
      </c>
      <c r="G50" s="73">
        <f t="shared" si="14"/>
        <v>1</v>
      </c>
      <c r="H50" s="73">
        <f t="shared" si="14"/>
        <v>18</v>
      </c>
      <c r="I50" s="73">
        <f t="shared" si="14"/>
        <v>0</v>
      </c>
      <c r="J50" s="73">
        <f t="shared" si="14"/>
        <v>0</v>
      </c>
      <c r="K50" s="73">
        <f t="shared" si="14"/>
        <v>1</v>
      </c>
      <c r="L50" s="3"/>
    </row>
    <row r="51" spans="1:12" ht="15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3" t="s">
        <v>112</v>
      </c>
      <c r="E51" s="124"/>
      <c r="F51" s="124"/>
      <c r="G51" s="124"/>
      <c r="H51" s="124"/>
      <c r="I51" s="124"/>
      <c r="J51" s="124"/>
      <c r="K51" s="124"/>
      <c r="L51" s="3"/>
    </row>
    <row r="52" spans="1:12" ht="38.25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3" t="s">
        <v>115</v>
      </c>
      <c r="E52" s="124">
        <v>0</v>
      </c>
      <c r="F52" s="124">
        <v>0</v>
      </c>
      <c r="G52" s="124">
        <v>1</v>
      </c>
      <c r="H52" s="124">
        <v>18</v>
      </c>
      <c r="I52" s="124">
        <v>0</v>
      </c>
      <c r="J52" s="124">
        <v>0</v>
      </c>
      <c r="K52" s="124">
        <v>1</v>
      </c>
      <c r="L52" s="3"/>
    </row>
    <row r="53" spans="1:12" ht="25.5" customHeight="1" x14ac:dyDescent="0.2">
      <c r="A53" s="76" t="s">
        <v>116</v>
      </c>
      <c r="B53" s="333"/>
      <c r="C53" s="333"/>
      <c r="D53" s="334"/>
      <c r="E53" s="79">
        <f t="shared" ref="E53:K53" si="15">E25+E16+E13+E10</f>
        <v>17478</v>
      </c>
      <c r="F53" s="79">
        <f t="shared" si="15"/>
        <v>113</v>
      </c>
      <c r="G53" s="79">
        <f t="shared" si="15"/>
        <v>35931</v>
      </c>
      <c r="H53" s="79">
        <f t="shared" si="15"/>
        <v>1145</v>
      </c>
      <c r="I53" s="79">
        <f t="shared" si="15"/>
        <v>97278</v>
      </c>
      <c r="J53" s="79">
        <f t="shared" si="15"/>
        <v>2643</v>
      </c>
      <c r="K53" s="79">
        <f t="shared" si="15"/>
        <v>3102</v>
      </c>
      <c r="L53" s="3"/>
    </row>
    <row r="54" spans="1:12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2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2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2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2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2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2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2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2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"/>
    <row r="255" spans="1:11" ht="15.75" customHeight="1" x14ac:dyDescent="0.2"/>
    <row r="256" spans="1:1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G3:G5"/>
    <mergeCell ref="H3:H5"/>
    <mergeCell ref="I3:I5"/>
    <mergeCell ref="J3:J5"/>
    <mergeCell ref="A1:K1"/>
    <mergeCell ref="A2:A5"/>
    <mergeCell ref="E2:F2"/>
    <mergeCell ref="G2:H2"/>
    <mergeCell ref="I2:J2"/>
    <mergeCell ref="E3:E5"/>
    <mergeCell ref="F3:F5"/>
    <mergeCell ref="K3:K5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 x14ac:dyDescent="0.2"/>
  <cols>
    <col min="1" max="2" width="8.7109375" customWidth="1"/>
    <col min="3" max="3" width="100.85546875" customWidth="1"/>
    <col min="4" max="6" width="8.7109375" customWidth="1"/>
  </cols>
  <sheetData>
    <row r="1" spans="1:4" ht="12.75" customHeight="1" x14ac:dyDescent="0.2">
      <c r="A1" s="335" t="s">
        <v>250</v>
      </c>
      <c r="C1" s="335" t="s">
        <v>251</v>
      </c>
      <c r="D1" s="335" t="s">
        <v>252</v>
      </c>
    </row>
    <row r="2" spans="1:4" ht="12.75" customHeight="1" x14ac:dyDescent="0.2">
      <c r="A2" s="335" t="s">
        <v>253</v>
      </c>
      <c r="C2" s="335" t="s">
        <v>254</v>
      </c>
      <c r="D2" s="335" t="s">
        <v>255</v>
      </c>
    </row>
    <row r="3" spans="1:4" ht="12.75" customHeight="1" x14ac:dyDescent="0.2">
      <c r="A3" s="335" t="s">
        <v>256</v>
      </c>
      <c r="C3" s="335" t="s">
        <v>29</v>
      </c>
      <c r="D3" s="335" t="s">
        <v>257</v>
      </c>
    </row>
    <row r="4" spans="1:4" ht="12.75" customHeight="1" x14ac:dyDescent="0.2">
      <c r="A4" s="335" t="s">
        <v>258</v>
      </c>
      <c r="C4" s="335" t="s">
        <v>32</v>
      </c>
      <c r="D4" s="335" t="s">
        <v>259</v>
      </c>
    </row>
    <row r="5" spans="1:4" ht="12.75" customHeight="1" x14ac:dyDescent="0.2">
      <c r="A5" s="335" t="s">
        <v>260</v>
      </c>
      <c r="C5" s="335" t="s">
        <v>25</v>
      </c>
      <c r="D5" s="335" t="s">
        <v>26</v>
      </c>
    </row>
    <row r="6" spans="1:4" ht="12.75" customHeight="1" x14ac:dyDescent="0.2">
      <c r="A6" s="335" t="s">
        <v>261</v>
      </c>
      <c r="C6" s="335" t="s">
        <v>22</v>
      </c>
      <c r="D6" s="335" t="s">
        <v>23</v>
      </c>
    </row>
    <row r="7" spans="1:4" ht="12.75" customHeight="1" x14ac:dyDescent="0.2">
      <c r="A7" s="335" t="s">
        <v>262</v>
      </c>
      <c r="C7" s="335" t="s">
        <v>263</v>
      </c>
      <c r="D7" s="335" t="s">
        <v>264</v>
      </c>
    </row>
    <row r="8" spans="1:4" ht="12.75" customHeight="1" x14ac:dyDescent="0.2">
      <c r="A8" s="335" t="s">
        <v>265</v>
      </c>
      <c r="C8" s="335" t="s">
        <v>266</v>
      </c>
      <c r="D8" s="335" t="s">
        <v>267</v>
      </c>
    </row>
    <row r="9" spans="1:4" ht="12.75" customHeight="1" x14ac:dyDescent="0.2">
      <c r="A9" s="335" t="s">
        <v>268</v>
      </c>
      <c r="C9" s="335" t="s">
        <v>269</v>
      </c>
      <c r="D9" s="335" t="s">
        <v>270</v>
      </c>
    </row>
    <row r="10" spans="1:4" ht="12.75" customHeight="1" x14ac:dyDescent="0.2">
      <c r="A10" s="335" t="s">
        <v>271</v>
      </c>
      <c r="C10" s="335" t="s">
        <v>272</v>
      </c>
      <c r="D10" s="335" t="s">
        <v>273</v>
      </c>
    </row>
    <row r="11" spans="1:4" ht="12.75" customHeight="1" x14ac:dyDescent="0.2">
      <c r="A11" s="335" t="s">
        <v>274</v>
      </c>
      <c r="C11" s="335" t="s">
        <v>275</v>
      </c>
      <c r="D11" s="335" t="s">
        <v>276</v>
      </c>
    </row>
    <row r="12" spans="1:4" ht="12.75" customHeight="1" x14ac:dyDescent="0.2">
      <c r="A12" s="335" t="s">
        <v>277</v>
      </c>
      <c r="C12" s="335" t="s">
        <v>278</v>
      </c>
      <c r="D12" s="335" t="s">
        <v>279</v>
      </c>
    </row>
    <row r="13" spans="1:4" ht="12.75" customHeight="1" x14ac:dyDescent="0.2">
      <c r="A13" s="335" t="s">
        <v>280</v>
      </c>
      <c r="C13" s="335" t="s">
        <v>281</v>
      </c>
      <c r="D13" s="335" t="s">
        <v>282</v>
      </c>
    </row>
    <row r="14" spans="1:4" ht="12.75" customHeight="1" x14ac:dyDescent="0.2">
      <c r="C14" s="335" t="s">
        <v>283</v>
      </c>
      <c r="D14" s="335" t="s">
        <v>284</v>
      </c>
    </row>
    <row r="15" spans="1:4" ht="12.75" customHeight="1" x14ac:dyDescent="0.2">
      <c r="C15" s="335" t="s">
        <v>36</v>
      </c>
      <c r="D15" s="335" t="s">
        <v>37</v>
      </c>
    </row>
    <row r="16" spans="1:4" ht="12.75" customHeight="1" x14ac:dyDescent="0.2">
      <c r="C16" s="335" t="s">
        <v>39</v>
      </c>
      <c r="D16" s="335" t="s">
        <v>40</v>
      </c>
    </row>
    <row r="17" spans="3:4" ht="12.75" customHeight="1" x14ac:dyDescent="0.2">
      <c r="C17" s="335" t="s">
        <v>285</v>
      </c>
      <c r="D17" s="335" t="s">
        <v>45</v>
      </c>
    </row>
    <row r="18" spans="3:4" ht="12.75" customHeight="1" x14ac:dyDescent="0.2">
      <c r="C18" s="335" t="s">
        <v>47</v>
      </c>
      <c r="D18" s="335" t="s">
        <v>48</v>
      </c>
    </row>
    <row r="19" spans="3:4" ht="12.75" customHeight="1" x14ac:dyDescent="0.2">
      <c r="C19" s="335" t="s">
        <v>53</v>
      </c>
      <c r="D19" s="335" t="s">
        <v>54</v>
      </c>
    </row>
    <row r="20" spans="3:4" ht="12.75" customHeight="1" x14ac:dyDescent="0.2">
      <c r="C20" s="335" t="s">
        <v>57</v>
      </c>
      <c r="D20" s="335" t="s">
        <v>58</v>
      </c>
    </row>
    <row r="21" spans="3:4" ht="12.75" customHeight="1" x14ac:dyDescent="0.2">
      <c r="C21" s="335" t="s">
        <v>60</v>
      </c>
      <c r="D21" s="335" t="s">
        <v>61</v>
      </c>
    </row>
    <row r="22" spans="3:4" ht="12.75" customHeight="1" x14ac:dyDescent="0.2">
      <c r="C22" s="335" t="s">
        <v>63</v>
      </c>
      <c r="D22" s="335" t="s">
        <v>64</v>
      </c>
    </row>
    <row r="23" spans="3:4" ht="12.75" customHeight="1" x14ac:dyDescent="0.2">
      <c r="C23" s="335" t="s">
        <v>66</v>
      </c>
      <c r="D23" s="335" t="s">
        <v>67</v>
      </c>
    </row>
    <row r="24" spans="3:4" ht="12.75" customHeight="1" x14ac:dyDescent="0.2">
      <c r="C24" s="335" t="s">
        <v>69</v>
      </c>
      <c r="D24" s="335" t="s">
        <v>70</v>
      </c>
    </row>
    <row r="25" spans="3:4" ht="12.75" customHeight="1" x14ac:dyDescent="0.2">
      <c r="C25" s="335" t="s">
        <v>73</v>
      </c>
      <c r="D25" s="335" t="s">
        <v>74</v>
      </c>
    </row>
    <row r="26" spans="3:4" ht="12.75" customHeight="1" x14ac:dyDescent="0.2">
      <c r="C26" s="335" t="s">
        <v>76</v>
      </c>
      <c r="D26" s="335" t="s">
        <v>77</v>
      </c>
    </row>
    <row r="27" spans="3:4" ht="12.75" customHeight="1" x14ac:dyDescent="0.2">
      <c r="C27" s="335" t="s">
        <v>79</v>
      </c>
      <c r="D27" s="335" t="s">
        <v>80</v>
      </c>
    </row>
    <row r="28" spans="3:4" ht="12.75" customHeight="1" x14ac:dyDescent="0.2">
      <c r="C28" s="335" t="s">
        <v>84</v>
      </c>
      <c r="D28" s="335" t="s">
        <v>85</v>
      </c>
    </row>
    <row r="29" spans="3:4" ht="12.75" customHeight="1" x14ac:dyDescent="0.2">
      <c r="C29" s="335" t="s">
        <v>87</v>
      </c>
      <c r="D29" s="335" t="s">
        <v>88</v>
      </c>
    </row>
    <row r="30" spans="3:4" ht="12.75" customHeight="1" x14ac:dyDescent="0.2">
      <c r="C30" s="335" t="s">
        <v>90</v>
      </c>
      <c r="D30" s="335" t="s">
        <v>91</v>
      </c>
    </row>
    <row r="31" spans="3:4" ht="12.75" customHeight="1" x14ac:dyDescent="0.2">
      <c r="C31" s="335" t="s">
        <v>95</v>
      </c>
      <c r="D31" s="335" t="s">
        <v>96</v>
      </c>
    </row>
    <row r="32" spans="3:4" ht="12.75" customHeight="1" x14ac:dyDescent="0.2">
      <c r="C32" s="335" t="s">
        <v>98</v>
      </c>
      <c r="D32" s="335" t="s">
        <v>99</v>
      </c>
    </row>
    <row r="33" spans="3:4" ht="12.75" customHeight="1" x14ac:dyDescent="0.2">
      <c r="C33" s="335" t="s">
        <v>102</v>
      </c>
      <c r="D33" s="335" t="s">
        <v>103</v>
      </c>
    </row>
    <row r="34" spans="3:4" ht="12.75" customHeight="1" x14ac:dyDescent="0.2">
      <c r="C34" s="335" t="s">
        <v>105</v>
      </c>
      <c r="D34" s="335" t="s">
        <v>106</v>
      </c>
    </row>
    <row r="35" spans="3:4" ht="12.75" customHeight="1" x14ac:dyDescent="0.2">
      <c r="C35" s="335" t="s">
        <v>44</v>
      </c>
      <c r="D35" s="335" t="s">
        <v>286</v>
      </c>
    </row>
    <row r="36" spans="3:4" ht="12.75" customHeight="1" x14ac:dyDescent="0.2">
      <c r="C36" s="335" t="s">
        <v>111</v>
      </c>
      <c r="D36" s="335" t="s">
        <v>112</v>
      </c>
    </row>
    <row r="37" spans="3:4" ht="12.75" customHeight="1" x14ac:dyDescent="0.2">
      <c r="C37" s="335" t="s">
        <v>114</v>
      </c>
      <c r="D37" s="335" t="s">
        <v>115</v>
      </c>
    </row>
    <row r="38" spans="3:4" ht="12.75" customHeight="1" x14ac:dyDescent="0.2"/>
    <row r="39" spans="3:4" ht="12.75" customHeight="1" x14ac:dyDescent="0.2"/>
    <row r="40" spans="3:4" ht="12.75" customHeight="1" x14ac:dyDescent="0.2"/>
    <row r="41" spans="3:4" ht="12.75" customHeight="1" x14ac:dyDescent="0.2"/>
    <row r="42" spans="3:4" ht="12.75" customHeight="1" x14ac:dyDescent="0.2"/>
    <row r="43" spans="3:4" ht="12.75" customHeight="1" x14ac:dyDescent="0.2"/>
    <row r="44" spans="3:4" ht="12.75" customHeight="1" x14ac:dyDescent="0.2"/>
    <row r="45" spans="3:4" ht="12.75" customHeight="1" x14ac:dyDescent="0.2"/>
    <row r="46" spans="3:4" ht="12.75" customHeight="1" x14ac:dyDescent="0.2"/>
    <row r="47" spans="3:4" ht="12.75" customHeight="1" x14ac:dyDescent="0.2"/>
    <row r="48" spans="3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52" workbookViewId="0">
      <selection activeCell="P18" sqref="P18"/>
    </sheetView>
  </sheetViews>
  <sheetFormatPr defaultColWidth="14.42578125" defaultRowHeight="15" customHeight="1" x14ac:dyDescent="0.2"/>
  <cols>
    <col min="1" max="1" width="53.5703125" customWidth="1"/>
    <col min="2" max="2" width="34.7109375" hidden="1" customWidth="1"/>
    <col min="3" max="3" width="18.140625" hidden="1" customWidth="1"/>
    <col min="4" max="4" width="21.5703125" hidden="1" customWidth="1"/>
    <col min="5" max="5" width="9.140625" customWidth="1"/>
    <col min="6" max="6" width="8.85546875" customWidth="1"/>
    <col min="7" max="7" width="8.7109375" customWidth="1"/>
    <col min="8" max="8" width="8.28515625" customWidth="1"/>
    <col min="9" max="9" width="6.85546875" customWidth="1"/>
    <col min="10" max="10" width="7" customWidth="1"/>
    <col min="11" max="11" width="6.42578125" customWidth="1"/>
    <col min="12" max="12" width="8.42578125" customWidth="1"/>
    <col min="13" max="13" width="12.140625" customWidth="1"/>
    <col min="14" max="14" width="9.7109375" customWidth="1"/>
    <col min="15" max="15" width="10.140625" customWidth="1"/>
    <col min="16" max="16" width="9.140625" customWidth="1"/>
    <col min="17" max="26" width="8.7109375" customWidth="1"/>
  </cols>
  <sheetData>
    <row r="1" spans="1:26" ht="15.75" customHeight="1" x14ac:dyDescent="0.2">
      <c r="A1" s="360" t="s">
        <v>117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"/>
      <c r="Q1" s="3"/>
    </row>
    <row r="2" spans="1:26" ht="13.5" customHeight="1" x14ac:dyDescent="0.2">
      <c r="A2" s="362" t="s">
        <v>1</v>
      </c>
      <c r="B2" s="80"/>
      <c r="C2" s="80"/>
      <c r="D2" s="80"/>
      <c r="E2" s="363" t="s">
        <v>118</v>
      </c>
      <c r="F2" s="353"/>
      <c r="G2" s="353"/>
      <c r="H2" s="353"/>
      <c r="I2" s="353"/>
      <c r="J2" s="353"/>
      <c r="K2" s="353"/>
      <c r="L2" s="353"/>
      <c r="M2" s="353"/>
      <c r="N2" s="353"/>
      <c r="O2" s="354"/>
      <c r="P2" s="3"/>
      <c r="Q2" s="3"/>
    </row>
    <row r="3" spans="1:26" ht="9.75" customHeight="1" x14ac:dyDescent="0.2">
      <c r="A3" s="351"/>
      <c r="B3" s="81"/>
      <c r="C3" s="81"/>
      <c r="D3" s="81"/>
      <c r="E3" s="346" t="s">
        <v>119</v>
      </c>
      <c r="F3" s="346" t="s">
        <v>120</v>
      </c>
      <c r="G3" s="346" t="s">
        <v>121</v>
      </c>
      <c r="H3" s="359" t="s">
        <v>122</v>
      </c>
      <c r="I3" s="346" t="s">
        <v>123</v>
      </c>
      <c r="J3" s="346" t="s">
        <v>124</v>
      </c>
      <c r="K3" s="359" t="s">
        <v>125</v>
      </c>
      <c r="L3" s="359" t="s">
        <v>126</v>
      </c>
      <c r="M3" s="346" t="s">
        <v>127</v>
      </c>
      <c r="N3" s="359" t="s">
        <v>128</v>
      </c>
      <c r="O3" s="359" t="s">
        <v>129</v>
      </c>
      <c r="P3" s="3"/>
      <c r="Q3" s="3"/>
    </row>
    <row r="4" spans="1:26" ht="119.25" customHeight="1" x14ac:dyDescent="0.2">
      <c r="A4" s="351"/>
      <c r="B4" s="81"/>
      <c r="C4" s="81"/>
      <c r="D4" s="81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"/>
      <c r="Q4" s="3"/>
    </row>
    <row r="5" spans="1:26" ht="11.25" customHeight="1" x14ac:dyDescent="0.2">
      <c r="A5" s="348"/>
      <c r="B5" s="82"/>
      <c r="C5" s="82"/>
      <c r="D5" s="82"/>
      <c r="E5" s="14" t="s">
        <v>130</v>
      </c>
      <c r="F5" s="14" t="s">
        <v>131</v>
      </c>
      <c r="G5" s="14" t="s">
        <v>131</v>
      </c>
      <c r="H5" s="14" t="s">
        <v>131</v>
      </c>
      <c r="I5" s="14" t="s">
        <v>131</v>
      </c>
      <c r="J5" s="14" t="s">
        <v>131</v>
      </c>
      <c r="K5" s="14" t="s">
        <v>132</v>
      </c>
      <c r="L5" s="14" t="s">
        <v>131</v>
      </c>
      <c r="M5" s="14" t="s">
        <v>131</v>
      </c>
      <c r="N5" s="14" t="s">
        <v>131</v>
      </c>
      <c r="O5" s="83" t="s">
        <v>130</v>
      </c>
      <c r="P5" s="3"/>
      <c r="Q5" s="3"/>
    </row>
    <row r="6" spans="1:26" ht="9" customHeight="1" x14ac:dyDescent="0.2">
      <c r="A6" s="11" t="s">
        <v>133</v>
      </c>
      <c r="B6" s="84" t="s">
        <v>14</v>
      </c>
      <c r="C6" s="84" t="s">
        <v>15</v>
      </c>
      <c r="D6" s="84" t="s">
        <v>16</v>
      </c>
      <c r="E6" s="11">
        <v>9</v>
      </c>
      <c r="F6" s="11">
        <v>10</v>
      </c>
      <c r="G6" s="11">
        <v>11</v>
      </c>
      <c r="H6" s="11">
        <v>12</v>
      </c>
      <c r="I6" s="11">
        <v>13</v>
      </c>
      <c r="J6" s="11">
        <v>14</v>
      </c>
      <c r="K6" s="11">
        <v>15</v>
      </c>
      <c r="L6" s="11">
        <v>16</v>
      </c>
      <c r="M6" s="85">
        <v>17</v>
      </c>
      <c r="N6" s="86">
        <v>18</v>
      </c>
      <c r="O6" s="11">
        <v>19</v>
      </c>
      <c r="P6" s="3"/>
      <c r="Q6" s="3"/>
    </row>
    <row r="7" spans="1:26" ht="12.75" hidden="1" customHeight="1" x14ac:dyDescent="0.2">
      <c r="A7" s="87" t="s">
        <v>17</v>
      </c>
      <c r="B7" s="87"/>
      <c r="C7" s="87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87" t="s">
        <v>18</v>
      </c>
      <c r="B8" s="87"/>
      <c r="C8" s="87"/>
      <c r="D8" s="87"/>
      <c r="E8" s="14"/>
      <c r="F8" s="90"/>
      <c r="G8" s="14"/>
      <c r="H8" s="14"/>
      <c r="I8" s="14"/>
      <c r="J8" s="14"/>
      <c r="K8" s="14"/>
      <c r="L8" s="14"/>
      <c r="M8" s="14"/>
      <c r="N8" s="14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87" t="s">
        <v>19</v>
      </c>
      <c r="B9" s="87"/>
      <c r="C9" s="87"/>
      <c r="D9" s="87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7" t="s">
        <v>20</v>
      </c>
      <c r="B10" s="18"/>
      <c r="C10" s="18"/>
      <c r="D10" s="91"/>
      <c r="E10" s="20">
        <f t="shared" ref="E10:O10" si="0">SUM(E11:E12)</f>
        <v>35482</v>
      </c>
      <c r="F10" s="20">
        <f t="shared" si="0"/>
        <v>3579</v>
      </c>
      <c r="G10" s="20">
        <f t="shared" si="0"/>
        <v>167</v>
      </c>
      <c r="H10" s="20">
        <f t="shared" si="0"/>
        <v>85</v>
      </c>
      <c r="I10" s="20">
        <f t="shared" si="0"/>
        <v>23</v>
      </c>
      <c r="J10" s="20">
        <f t="shared" si="0"/>
        <v>299</v>
      </c>
      <c r="K10" s="20">
        <f t="shared" si="0"/>
        <v>308</v>
      </c>
      <c r="L10" s="20">
        <f t="shared" si="0"/>
        <v>0</v>
      </c>
      <c r="M10" s="20">
        <f t="shared" si="0"/>
        <v>307</v>
      </c>
      <c r="N10" s="20">
        <f t="shared" si="0"/>
        <v>40250</v>
      </c>
      <c r="O10" s="20">
        <f t="shared" si="0"/>
        <v>33899</v>
      </c>
      <c r="P10" s="3"/>
      <c r="Q10" s="3"/>
    </row>
    <row r="11" spans="1:26" ht="17.2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2" t="s">
        <v>23</v>
      </c>
      <c r="E11" s="25">
        <v>7618</v>
      </c>
      <c r="F11" s="92">
        <v>1639</v>
      </c>
      <c r="G11" s="92">
        <v>167</v>
      </c>
      <c r="H11" s="92">
        <v>85</v>
      </c>
      <c r="I11" s="92">
        <v>17</v>
      </c>
      <c r="J11" s="92">
        <v>299</v>
      </c>
      <c r="K11" s="92">
        <v>297</v>
      </c>
      <c r="L11" s="92">
        <v>0</v>
      </c>
      <c r="M11" s="92">
        <v>304</v>
      </c>
      <c r="N11" s="28">
        <v>10426</v>
      </c>
      <c r="O11" s="92">
        <v>6378</v>
      </c>
      <c r="P11" s="3"/>
      <c r="Q11" s="3"/>
    </row>
    <row r="12" spans="1:26" ht="16.5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2" t="s">
        <v>26</v>
      </c>
      <c r="E12" s="22">
        <v>27864</v>
      </c>
      <c r="F12" s="23">
        <v>1940</v>
      </c>
      <c r="G12" s="23">
        <v>0</v>
      </c>
      <c r="H12" s="23">
        <v>0</v>
      </c>
      <c r="I12" s="23">
        <v>6</v>
      </c>
      <c r="J12" s="23">
        <v>0</v>
      </c>
      <c r="K12" s="23">
        <v>11</v>
      </c>
      <c r="L12" s="23">
        <v>0</v>
      </c>
      <c r="M12" s="23">
        <v>3</v>
      </c>
      <c r="N12" s="23">
        <v>29824</v>
      </c>
      <c r="O12" s="23">
        <v>27521</v>
      </c>
      <c r="P12" s="3"/>
      <c r="Q12" s="3"/>
    </row>
    <row r="13" spans="1:26" ht="13.5" customHeight="1" x14ac:dyDescent="0.2">
      <c r="A13" s="17" t="s">
        <v>27</v>
      </c>
      <c r="B13" s="18"/>
      <c r="C13" s="18"/>
      <c r="D13" s="91"/>
      <c r="E13" s="20">
        <f t="shared" ref="E13:O13" si="1">SUM(E14:E15)</f>
        <v>174297</v>
      </c>
      <c r="F13" s="20">
        <f t="shared" si="1"/>
        <v>26875</v>
      </c>
      <c r="G13" s="20">
        <f t="shared" si="1"/>
        <v>186</v>
      </c>
      <c r="H13" s="20">
        <f t="shared" si="1"/>
        <v>0</v>
      </c>
      <c r="I13" s="20">
        <f t="shared" si="1"/>
        <v>19</v>
      </c>
      <c r="J13" s="20">
        <f t="shared" si="1"/>
        <v>127</v>
      </c>
      <c r="K13" s="20">
        <f t="shared" si="1"/>
        <v>156</v>
      </c>
      <c r="L13" s="20">
        <f t="shared" si="1"/>
        <v>0</v>
      </c>
      <c r="M13" s="20">
        <f t="shared" si="1"/>
        <v>129</v>
      </c>
      <c r="N13" s="20">
        <f t="shared" si="1"/>
        <v>201789</v>
      </c>
      <c r="O13" s="20">
        <f t="shared" si="1"/>
        <v>160723</v>
      </c>
      <c r="P13" s="3"/>
      <c r="Q13" s="3"/>
    </row>
    <row r="14" spans="1:26" ht="17.2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93" t="s">
        <v>30</v>
      </c>
      <c r="E14" s="25">
        <v>84965</v>
      </c>
      <c r="F14" s="25">
        <v>11467</v>
      </c>
      <c r="G14" s="25">
        <v>132</v>
      </c>
      <c r="H14" s="25">
        <v>0</v>
      </c>
      <c r="I14" s="25">
        <v>4</v>
      </c>
      <c r="J14" s="25">
        <v>117</v>
      </c>
      <c r="K14" s="25">
        <v>51</v>
      </c>
      <c r="L14" s="25">
        <v>0</v>
      </c>
      <c r="M14" s="25">
        <v>124</v>
      </c>
      <c r="N14" s="25">
        <v>96860</v>
      </c>
      <c r="O14" s="25">
        <v>73982</v>
      </c>
      <c r="P14" s="3"/>
      <c r="Q14" s="3"/>
    </row>
    <row r="15" spans="1:26" ht="14.25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94" t="s">
        <v>33</v>
      </c>
      <c r="E15" s="27">
        <v>89332</v>
      </c>
      <c r="F15" s="28">
        <v>15408</v>
      </c>
      <c r="G15" s="28">
        <v>54</v>
      </c>
      <c r="H15" s="28">
        <v>0</v>
      </c>
      <c r="I15" s="28">
        <v>15</v>
      </c>
      <c r="J15" s="28">
        <v>10</v>
      </c>
      <c r="K15" s="28">
        <v>105</v>
      </c>
      <c r="L15" s="28">
        <v>0</v>
      </c>
      <c r="M15" s="28">
        <v>5</v>
      </c>
      <c r="N15" s="28">
        <v>104929</v>
      </c>
      <c r="O15" s="28">
        <v>86741</v>
      </c>
      <c r="P15" s="3"/>
      <c r="Q15" s="3"/>
    </row>
    <row r="16" spans="1:26" ht="25.5" customHeight="1" x14ac:dyDescent="0.2">
      <c r="A16" s="17" t="s">
        <v>34</v>
      </c>
      <c r="B16" s="18"/>
      <c r="C16" s="18"/>
      <c r="D16" s="95"/>
      <c r="E16" s="20">
        <f>E17+E18+E21+E22</f>
        <v>1303742</v>
      </c>
      <c r="F16" s="20">
        <f t="shared" ref="F16:O16" si="2">F17+F18+F21+F22</f>
        <v>32040</v>
      </c>
      <c r="G16" s="20">
        <f t="shared" si="2"/>
        <v>445</v>
      </c>
      <c r="H16" s="20">
        <f t="shared" si="2"/>
        <v>1141</v>
      </c>
      <c r="I16" s="20">
        <f t="shared" si="2"/>
        <v>341</v>
      </c>
      <c r="J16" s="20">
        <f t="shared" si="2"/>
        <v>413</v>
      </c>
      <c r="K16" s="20">
        <f t="shared" si="2"/>
        <v>748</v>
      </c>
      <c r="L16" s="20">
        <f t="shared" si="2"/>
        <v>1</v>
      </c>
      <c r="M16" s="20">
        <f t="shared" si="2"/>
        <v>2200</v>
      </c>
      <c r="N16" s="20">
        <f t="shared" si="2"/>
        <v>1341009</v>
      </c>
      <c r="O16" s="20">
        <f t="shared" si="2"/>
        <v>940752</v>
      </c>
      <c r="P16" s="3"/>
      <c r="Q16" s="3"/>
    </row>
    <row r="17" spans="1:26" ht="17.25" customHeight="1" x14ac:dyDescent="0.2">
      <c r="A17" s="30" t="s">
        <v>35</v>
      </c>
      <c r="B17" s="31" t="s">
        <v>36</v>
      </c>
      <c r="C17" s="31" t="str">
        <f>VLOOKUP(B17,serial!$C$1:$D$37,2,FALSE)</f>
        <v>BI_S</v>
      </c>
      <c r="D17" s="96" t="s">
        <v>37</v>
      </c>
      <c r="E17" s="33">
        <v>25137</v>
      </c>
      <c r="F17" s="33">
        <v>7589</v>
      </c>
      <c r="G17" s="33">
        <v>76</v>
      </c>
      <c r="H17" s="33">
        <v>1141</v>
      </c>
      <c r="I17" s="33">
        <v>48</v>
      </c>
      <c r="J17" s="33">
        <v>375</v>
      </c>
      <c r="K17" s="33">
        <v>78</v>
      </c>
      <c r="L17" s="33">
        <v>0</v>
      </c>
      <c r="M17" s="33">
        <v>35</v>
      </c>
      <c r="N17" s="33">
        <v>34418</v>
      </c>
      <c r="O17" s="33">
        <v>24296</v>
      </c>
      <c r="P17" s="3"/>
      <c r="Q17" s="3"/>
    </row>
    <row r="18" spans="1:26" ht="38.25" customHeight="1" x14ac:dyDescent="0.2">
      <c r="A18" s="34" t="s">
        <v>38</v>
      </c>
      <c r="B18" s="35" t="s">
        <v>39</v>
      </c>
      <c r="C18" s="35" t="str">
        <f>VLOOKUP(B18,serial!$C$1:$D$37,2,FALSE)</f>
        <v>BI_PT</v>
      </c>
      <c r="D18" s="97" t="s">
        <v>40</v>
      </c>
      <c r="E18" s="37">
        <f t="shared" ref="E18:O18" si="3">E19+E20+E35+E40+E45+E48+E52</f>
        <v>35826</v>
      </c>
      <c r="F18" s="37">
        <f t="shared" si="3"/>
        <v>2964</v>
      </c>
      <c r="G18" s="37">
        <f t="shared" si="3"/>
        <v>192</v>
      </c>
      <c r="H18" s="37">
        <f t="shared" si="3"/>
        <v>0</v>
      </c>
      <c r="I18" s="37">
        <f t="shared" si="3"/>
        <v>1</v>
      </c>
      <c r="J18" s="37">
        <f t="shared" si="3"/>
        <v>4</v>
      </c>
      <c r="K18" s="37">
        <f t="shared" si="3"/>
        <v>0</v>
      </c>
      <c r="L18" s="37">
        <f t="shared" si="3"/>
        <v>0</v>
      </c>
      <c r="M18" s="37">
        <f t="shared" si="3"/>
        <v>325</v>
      </c>
      <c r="N18" s="37">
        <f t="shared" si="3"/>
        <v>39311</v>
      </c>
      <c r="O18" s="37">
        <f t="shared" si="3"/>
        <v>32372</v>
      </c>
      <c r="P18" s="3"/>
      <c r="Q18" s="3"/>
    </row>
    <row r="19" spans="1:26" ht="26.25" customHeight="1" x14ac:dyDescent="0.2">
      <c r="A19" s="38" t="s">
        <v>41</v>
      </c>
      <c r="B19" s="39"/>
      <c r="C19" s="39"/>
      <c r="D19" s="98"/>
      <c r="E19" s="41">
        <v>8952</v>
      </c>
      <c r="F19" s="41">
        <v>283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9235</v>
      </c>
      <c r="O19" s="41">
        <v>7346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 x14ac:dyDescent="0.2">
      <c r="A20" s="38" t="s">
        <v>42</v>
      </c>
      <c r="B20" s="39"/>
      <c r="C20" s="39"/>
      <c r="D20" s="98"/>
      <c r="E20" s="41">
        <v>1356</v>
      </c>
      <c r="F20" s="41">
        <v>71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1427</v>
      </c>
      <c r="O20" s="41">
        <v>1370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7" customHeight="1" x14ac:dyDescent="0.2">
      <c r="A21" s="42" t="s">
        <v>43</v>
      </c>
      <c r="B21" s="43" t="s">
        <v>44</v>
      </c>
      <c r="C21" s="43" t="str">
        <f>VLOOKUP(B21,serial!$C$1:$D$37,2,FALSE)</f>
        <v>BT_SP</v>
      </c>
      <c r="D21" s="99" t="s">
        <v>45</v>
      </c>
      <c r="E21" s="45">
        <f t="shared" ref="E21:O21" si="4">E49</f>
        <v>2376</v>
      </c>
      <c r="F21" s="45">
        <f t="shared" si="4"/>
        <v>2639</v>
      </c>
      <c r="G21" s="45">
        <f t="shared" si="4"/>
        <v>0</v>
      </c>
      <c r="H21" s="45">
        <f t="shared" si="4"/>
        <v>0</v>
      </c>
      <c r="I21" s="45">
        <f t="shared" si="4"/>
        <v>4</v>
      </c>
      <c r="J21" s="45">
        <f t="shared" si="4"/>
        <v>14</v>
      </c>
      <c r="K21" s="45">
        <f t="shared" si="4"/>
        <v>1</v>
      </c>
      <c r="L21" s="45">
        <f t="shared" si="4"/>
        <v>0</v>
      </c>
      <c r="M21" s="45">
        <f t="shared" si="4"/>
        <v>3</v>
      </c>
      <c r="N21" s="45">
        <f t="shared" si="4"/>
        <v>5037</v>
      </c>
      <c r="O21" s="45">
        <f t="shared" si="4"/>
        <v>4791</v>
      </c>
      <c r="P21" s="3"/>
      <c r="Q21" s="3"/>
    </row>
    <row r="22" spans="1:26" ht="17.25" customHeight="1" x14ac:dyDescent="0.2">
      <c r="A22" s="34" t="s">
        <v>46</v>
      </c>
      <c r="B22" s="35" t="s">
        <v>47</v>
      </c>
      <c r="C22" s="35" t="str">
        <f>VLOOKUP(B22,serial!$C$1:$D$37,2,FALSE)</f>
        <v>BI_IG</v>
      </c>
      <c r="D22" s="100" t="s">
        <v>48</v>
      </c>
      <c r="E22" s="37">
        <f t="shared" ref="E22:O22" si="5">E23+E24</f>
        <v>1240403</v>
      </c>
      <c r="F22" s="37">
        <f t="shared" si="5"/>
        <v>18848</v>
      </c>
      <c r="G22" s="37">
        <f t="shared" si="5"/>
        <v>177</v>
      </c>
      <c r="H22" s="37">
        <f t="shared" si="5"/>
        <v>0</v>
      </c>
      <c r="I22" s="37">
        <f t="shared" si="5"/>
        <v>288</v>
      </c>
      <c r="J22" s="37">
        <f t="shared" si="5"/>
        <v>20</v>
      </c>
      <c r="K22" s="37">
        <f t="shared" si="5"/>
        <v>669</v>
      </c>
      <c r="L22" s="37">
        <f t="shared" si="5"/>
        <v>1</v>
      </c>
      <c r="M22" s="37">
        <f t="shared" si="5"/>
        <v>1837</v>
      </c>
      <c r="N22" s="37">
        <f t="shared" si="5"/>
        <v>1262243</v>
      </c>
      <c r="O22" s="37">
        <f t="shared" si="5"/>
        <v>879293</v>
      </c>
      <c r="P22" s="3"/>
      <c r="Q22" s="3"/>
    </row>
    <row r="23" spans="1:26" ht="26.25" customHeight="1" x14ac:dyDescent="0.2">
      <c r="A23" s="21" t="s">
        <v>49</v>
      </c>
      <c r="B23" s="2"/>
      <c r="C23" s="2"/>
      <c r="D23" s="101"/>
      <c r="E23" s="41">
        <v>791240</v>
      </c>
      <c r="F23" s="41">
        <v>12960</v>
      </c>
      <c r="G23" s="41">
        <v>177</v>
      </c>
      <c r="H23" s="41">
        <v>0</v>
      </c>
      <c r="I23" s="41">
        <v>284</v>
      </c>
      <c r="J23" s="41">
        <v>5</v>
      </c>
      <c r="K23" s="41">
        <v>389</v>
      </c>
      <c r="L23" s="41">
        <v>1</v>
      </c>
      <c r="M23" s="41">
        <v>1459</v>
      </c>
      <c r="N23" s="41">
        <v>806515</v>
      </c>
      <c r="O23" s="41">
        <v>532141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">
      <c r="A24" s="21" t="s">
        <v>50</v>
      </c>
      <c r="B24" s="2"/>
      <c r="C24" s="2"/>
      <c r="D24" s="101"/>
      <c r="E24" s="41">
        <v>449163</v>
      </c>
      <c r="F24" s="41">
        <v>5888</v>
      </c>
      <c r="G24" s="41">
        <v>0</v>
      </c>
      <c r="H24" s="41">
        <v>0</v>
      </c>
      <c r="I24" s="41">
        <v>4</v>
      </c>
      <c r="J24" s="41">
        <v>15</v>
      </c>
      <c r="K24" s="41">
        <v>280</v>
      </c>
      <c r="L24" s="41">
        <v>0</v>
      </c>
      <c r="M24" s="41">
        <v>378</v>
      </c>
      <c r="N24" s="41">
        <v>455728</v>
      </c>
      <c r="O24" s="41">
        <v>347152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17" t="s">
        <v>51</v>
      </c>
      <c r="B25" s="18"/>
      <c r="C25" s="18"/>
      <c r="D25" s="18"/>
      <c r="E25" s="20">
        <f t="shared" ref="E25:O25" si="6">SUM(E26,E27,E30,E31,E32,E33,E38)</f>
        <v>4383</v>
      </c>
      <c r="F25" s="20">
        <f t="shared" si="6"/>
        <v>5622</v>
      </c>
      <c r="G25" s="20">
        <f t="shared" si="6"/>
        <v>0</v>
      </c>
      <c r="H25" s="20">
        <f t="shared" si="6"/>
        <v>22</v>
      </c>
      <c r="I25" s="20">
        <f t="shared" si="6"/>
        <v>630</v>
      </c>
      <c r="J25" s="20">
        <f t="shared" si="6"/>
        <v>190</v>
      </c>
      <c r="K25" s="20">
        <f t="shared" si="6"/>
        <v>0</v>
      </c>
      <c r="L25" s="20">
        <f t="shared" si="6"/>
        <v>0</v>
      </c>
      <c r="M25" s="20">
        <f t="shared" si="6"/>
        <v>66</v>
      </c>
      <c r="N25" s="20">
        <f t="shared" si="6"/>
        <v>10913</v>
      </c>
      <c r="O25" s="20">
        <f t="shared" si="6"/>
        <v>7439</v>
      </c>
      <c r="P25" s="3"/>
      <c r="Q25" s="3"/>
    </row>
    <row r="26" spans="1:26" ht="27.7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93" t="s">
        <v>54</v>
      </c>
      <c r="E26" s="41">
        <v>3882</v>
      </c>
      <c r="F26" s="41">
        <v>2796</v>
      </c>
      <c r="G26" s="41">
        <v>0</v>
      </c>
      <c r="H26" s="41">
        <v>22</v>
      </c>
      <c r="I26" s="41">
        <v>0</v>
      </c>
      <c r="J26" s="41">
        <v>153</v>
      </c>
      <c r="K26" s="41">
        <v>0</v>
      </c>
      <c r="L26" s="41">
        <v>0</v>
      </c>
      <c r="M26" s="41">
        <v>0</v>
      </c>
      <c r="N26" s="41">
        <v>6853</v>
      </c>
      <c r="O26" s="41">
        <v>4675</v>
      </c>
      <c r="P26" s="3"/>
      <c r="Q26" s="3"/>
    </row>
    <row r="27" spans="1:26" ht="16.5" customHeight="1" x14ac:dyDescent="0.2">
      <c r="A27" s="49" t="s">
        <v>55</v>
      </c>
      <c r="B27" s="2"/>
      <c r="C27" s="2"/>
      <c r="D27" s="93"/>
      <c r="E27" s="102">
        <f t="shared" ref="E27:O27" si="7">SUM(E28,E29)</f>
        <v>376</v>
      </c>
      <c r="F27" s="102">
        <f t="shared" si="7"/>
        <v>795</v>
      </c>
      <c r="G27" s="102">
        <f t="shared" si="7"/>
        <v>0</v>
      </c>
      <c r="H27" s="102">
        <f t="shared" si="7"/>
        <v>0</v>
      </c>
      <c r="I27" s="102">
        <f t="shared" si="7"/>
        <v>0</v>
      </c>
      <c r="J27" s="102">
        <f t="shared" si="7"/>
        <v>1</v>
      </c>
      <c r="K27" s="102">
        <f t="shared" si="7"/>
        <v>0</v>
      </c>
      <c r="L27" s="102">
        <f t="shared" si="7"/>
        <v>0</v>
      </c>
      <c r="M27" s="102">
        <f t="shared" si="7"/>
        <v>13</v>
      </c>
      <c r="N27" s="102">
        <f t="shared" si="7"/>
        <v>1185</v>
      </c>
      <c r="O27" s="102">
        <f t="shared" si="7"/>
        <v>623</v>
      </c>
      <c r="P27" s="3"/>
      <c r="Q27" s="3"/>
    </row>
    <row r="28" spans="1:26" ht="25.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2" t="s">
        <v>58</v>
      </c>
      <c r="E28" s="103">
        <v>258</v>
      </c>
      <c r="F28" s="103">
        <v>391</v>
      </c>
      <c r="G28" s="103">
        <v>0</v>
      </c>
      <c r="H28" s="103">
        <v>0</v>
      </c>
      <c r="I28" s="103">
        <v>0</v>
      </c>
      <c r="J28" s="103">
        <v>1</v>
      </c>
      <c r="K28" s="103">
        <v>0</v>
      </c>
      <c r="L28" s="103">
        <v>0</v>
      </c>
      <c r="M28" s="103">
        <v>10</v>
      </c>
      <c r="N28" s="103">
        <v>660</v>
      </c>
      <c r="O28" s="103">
        <v>392</v>
      </c>
      <c r="P28" s="3"/>
    </row>
    <row r="29" spans="1:26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2" t="s">
        <v>61</v>
      </c>
      <c r="E29" s="104">
        <v>118</v>
      </c>
      <c r="F29" s="104">
        <v>404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3</v>
      </c>
      <c r="N29" s="104">
        <v>525</v>
      </c>
      <c r="O29" s="104">
        <v>231</v>
      </c>
      <c r="P29" s="3"/>
    </row>
    <row r="30" spans="1:26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2" t="s">
        <v>64</v>
      </c>
      <c r="E30" s="105">
        <v>26</v>
      </c>
      <c r="F30" s="106">
        <v>568</v>
      </c>
      <c r="G30" s="106">
        <v>0</v>
      </c>
      <c r="H30" s="106">
        <v>0</v>
      </c>
      <c r="I30" s="106">
        <v>0</v>
      </c>
      <c r="J30" s="106">
        <v>36</v>
      </c>
      <c r="K30" s="106">
        <v>0</v>
      </c>
      <c r="L30" s="106">
        <v>0</v>
      </c>
      <c r="M30" s="106">
        <v>0</v>
      </c>
      <c r="N30" s="106">
        <v>630</v>
      </c>
      <c r="O30" s="106">
        <v>78</v>
      </c>
      <c r="P30" s="3"/>
    </row>
    <row r="31" spans="1:26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2" t="s">
        <v>67</v>
      </c>
      <c r="E31" s="104">
        <v>0</v>
      </c>
      <c r="F31" s="104">
        <v>9</v>
      </c>
      <c r="G31" s="104">
        <v>0</v>
      </c>
      <c r="H31" s="104">
        <v>0</v>
      </c>
      <c r="I31" s="104">
        <v>630</v>
      </c>
      <c r="J31" s="104">
        <v>0</v>
      </c>
      <c r="K31" s="104">
        <v>0</v>
      </c>
      <c r="L31" s="104">
        <v>0</v>
      </c>
      <c r="M31" s="104">
        <v>47</v>
      </c>
      <c r="N31" s="104">
        <v>686</v>
      </c>
      <c r="O31" s="107">
        <v>0</v>
      </c>
      <c r="P31" s="3"/>
    </row>
    <row r="32" spans="1:26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2" t="s">
        <v>70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3"/>
    </row>
    <row r="33" spans="1:16" ht="12.75" customHeight="1" x14ac:dyDescent="0.2">
      <c r="A33" s="57" t="s">
        <v>71</v>
      </c>
      <c r="B33" s="58"/>
      <c r="C33" s="58"/>
      <c r="D33" s="58"/>
      <c r="E33" s="61">
        <f t="shared" ref="E33:O33" si="8">E36</f>
        <v>53</v>
      </c>
      <c r="F33" s="61">
        <f t="shared" si="8"/>
        <v>867</v>
      </c>
      <c r="G33" s="61">
        <f t="shared" si="8"/>
        <v>0</v>
      </c>
      <c r="H33" s="61">
        <f t="shared" si="8"/>
        <v>0</v>
      </c>
      <c r="I33" s="61">
        <f t="shared" si="8"/>
        <v>0</v>
      </c>
      <c r="J33" s="61">
        <f t="shared" si="8"/>
        <v>0</v>
      </c>
      <c r="K33" s="61">
        <f t="shared" si="8"/>
        <v>0</v>
      </c>
      <c r="L33" s="61">
        <f t="shared" si="8"/>
        <v>0</v>
      </c>
      <c r="M33" s="61">
        <f t="shared" si="8"/>
        <v>6</v>
      </c>
      <c r="N33" s="61">
        <f t="shared" si="8"/>
        <v>926</v>
      </c>
      <c r="O33" s="61">
        <f t="shared" si="8"/>
        <v>1604</v>
      </c>
      <c r="P33" s="3"/>
    </row>
    <row r="34" spans="1:16" ht="25.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2" t="s">
        <v>74</v>
      </c>
      <c r="E34" s="341">
        <v>5048</v>
      </c>
      <c r="F34" s="341">
        <v>708</v>
      </c>
      <c r="G34" s="341">
        <v>0</v>
      </c>
      <c r="H34" s="341">
        <v>21</v>
      </c>
      <c r="I34" s="341">
        <v>0</v>
      </c>
      <c r="J34" s="341">
        <v>11</v>
      </c>
      <c r="K34" s="341">
        <v>0</v>
      </c>
      <c r="L34" s="341">
        <v>0</v>
      </c>
      <c r="M34" s="341">
        <v>0</v>
      </c>
      <c r="N34" s="341">
        <v>5788</v>
      </c>
      <c r="O34" s="341">
        <v>3808</v>
      </c>
      <c r="P34" s="3"/>
    </row>
    <row r="35" spans="1:16" ht="12.75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2" t="s">
        <v>77</v>
      </c>
      <c r="E35" s="341">
        <v>6793</v>
      </c>
      <c r="F35" s="341">
        <v>415</v>
      </c>
      <c r="G35" s="341">
        <v>0</v>
      </c>
      <c r="H35" s="341">
        <v>0</v>
      </c>
      <c r="I35" s="341">
        <v>0</v>
      </c>
      <c r="J35" s="341">
        <v>4</v>
      </c>
      <c r="K35" s="341">
        <v>0</v>
      </c>
      <c r="L35" s="341">
        <v>0</v>
      </c>
      <c r="M35" s="341">
        <v>42</v>
      </c>
      <c r="N35" s="341">
        <v>7254</v>
      </c>
      <c r="O35" s="341">
        <v>6063</v>
      </c>
      <c r="P35" s="3"/>
    </row>
    <row r="36" spans="1:16" ht="27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2" t="s">
        <v>80</v>
      </c>
      <c r="E36" s="341">
        <v>53</v>
      </c>
      <c r="F36" s="341">
        <v>867</v>
      </c>
      <c r="G36" s="341">
        <v>0</v>
      </c>
      <c r="H36" s="341">
        <v>0</v>
      </c>
      <c r="I36" s="341">
        <v>0</v>
      </c>
      <c r="J36" s="341">
        <v>0</v>
      </c>
      <c r="K36" s="341">
        <v>0</v>
      </c>
      <c r="L36" s="341">
        <v>0</v>
      </c>
      <c r="M36" s="341">
        <v>6</v>
      </c>
      <c r="N36" s="341">
        <v>926</v>
      </c>
      <c r="O36" s="341">
        <v>1604</v>
      </c>
      <c r="P36" s="3"/>
    </row>
    <row r="37" spans="1:16" ht="12.75" customHeight="1" x14ac:dyDescent="0.2">
      <c r="A37" s="66" t="s">
        <v>81</v>
      </c>
      <c r="B37" s="2"/>
      <c r="C37" s="2"/>
      <c r="D37" s="2"/>
      <c r="E37" s="108">
        <f t="shared" ref="E37:O37" si="9">SUM(E34:E36)</f>
        <v>11894</v>
      </c>
      <c r="F37" s="108">
        <f t="shared" si="9"/>
        <v>1990</v>
      </c>
      <c r="G37" s="108">
        <f t="shared" si="9"/>
        <v>0</v>
      </c>
      <c r="H37" s="108">
        <f t="shared" si="9"/>
        <v>21</v>
      </c>
      <c r="I37" s="108">
        <f t="shared" si="9"/>
        <v>0</v>
      </c>
      <c r="J37" s="108">
        <f t="shared" si="9"/>
        <v>15</v>
      </c>
      <c r="K37" s="108">
        <f t="shared" si="9"/>
        <v>0</v>
      </c>
      <c r="L37" s="108">
        <f t="shared" si="9"/>
        <v>0</v>
      </c>
      <c r="M37" s="108">
        <f t="shared" si="9"/>
        <v>48</v>
      </c>
      <c r="N37" s="108">
        <f t="shared" si="9"/>
        <v>13968</v>
      </c>
      <c r="O37" s="108">
        <f t="shared" si="9"/>
        <v>11475</v>
      </c>
      <c r="P37" s="3"/>
    </row>
    <row r="38" spans="1:16" ht="12.75" customHeight="1" x14ac:dyDescent="0.2">
      <c r="A38" s="109" t="s">
        <v>82</v>
      </c>
      <c r="B38" s="58"/>
      <c r="C38" s="58"/>
      <c r="D38" s="58"/>
      <c r="E38" s="61">
        <f t="shared" ref="E38:O38" si="10">E41</f>
        <v>46</v>
      </c>
      <c r="F38" s="61">
        <f t="shared" si="10"/>
        <v>587</v>
      </c>
      <c r="G38" s="61">
        <f t="shared" si="10"/>
        <v>0</v>
      </c>
      <c r="H38" s="61">
        <f t="shared" si="10"/>
        <v>0</v>
      </c>
      <c r="I38" s="61">
        <f t="shared" si="10"/>
        <v>0</v>
      </c>
      <c r="J38" s="61">
        <f t="shared" si="10"/>
        <v>0</v>
      </c>
      <c r="K38" s="61">
        <f t="shared" si="10"/>
        <v>0</v>
      </c>
      <c r="L38" s="61">
        <f t="shared" si="10"/>
        <v>0</v>
      </c>
      <c r="M38" s="61">
        <f t="shared" si="10"/>
        <v>0</v>
      </c>
      <c r="N38" s="61">
        <f t="shared" si="10"/>
        <v>633</v>
      </c>
      <c r="O38" s="61">
        <f t="shared" si="10"/>
        <v>459</v>
      </c>
      <c r="P38" s="3"/>
    </row>
    <row r="39" spans="1:16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2" t="s">
        <v>85</v>
      </c>
      <c r="E39" s="104">
        <v>1010</v>
      </c>
      <c r="F39" s="104">
        <v>784</v>
      </c>
      <c r="G39" s="104">
        <v>0</v>
      </c>
      <c r="H39" s="104">
        <v>26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1820</v>
      </c>
      <c r="O39" s="104">
        <v>1006</v>
      </c>
      <c r="P39" s="3"/>
    </row>
    <row r="40" spans="1:16" ht="38.2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2" t="s">
        <v>88</v>
      </c>
      <c r="E40" s="104">
        <v>2980</v>
      </c>
      <c r="F40" s="104">
        <v>576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3556</v>
      </c>
      <c r="O40" s="104">
        <v>2260</v>
      </c>
      <c r="P40" s="3"/>
    </row>
    <row r="41" spans="1:16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2" t="s">
        <v>91</v>
      </c>
      <c r="E41" s="104">
        <v>46</v>
      </c>
      <c r="F41" s="104">
        <v>587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633</v>
      </c>
      <c r="O41" s="104">
        <v>459</v>
      </c>
      <c r="P41" s="3"/>
    </row>
    <row r="42" spans="1:16" ht="12.75" customHeight="1" x14ac:dyDescent="0.2">
      <c r="A42" s="71" t="s">
        <v>92</v>
      </c>
      <c r="B42" s="2"/>
      <c r="C42" s="2"/>
      <c r="D42" s="2"/>
      <c r="E42" s="108">
        <f t="shared" ref="E42:O42" si="11">SUM(E39:E41)</f>
        <v>4036</v>
      </c>
      <c r="F42" s="108">
        <f t="shared" si="11"/>
        <v>1947</v>
      </c>
      <c r="G42" s="108">
        <f t="shared" si="11"/>
        <v>0</v>
      </c>
      <c r="H42" s="108">
        <f t="shared" si="11"/>
        <v>26</v>
      </c>
      <c r="I42" s="108">
        <f t="shared" si="11"/>
        <v>0</v>
      </c>
      <c r="J42" s="108">
        <f t="shared" si="11"/>
        <v>0</v>
      </c>
      <c r="K42" s="108">
        <f t="shared" si="11"/>
        <v>0</v>
      </c>
      <c r="L42" s="108">
        <f t="shared" si="11"/>
        <v>0</v>
      </c>
      <c r="M42" s="108">
        <f t="shared" si="11"/>
        <v>0</v>
      </c>
      <c r="N42" s="108">
        <f t="shared" si="11"/>
        <v>6009</v>
      </c>
      <c r="O42" s="108">
        <f t="shared" si="11"/>
        <v>3725</v>
      </c>
      <c r="P42" s="3"/>
    </row>
    <row r="43" spans="1:16" ht="25.5" customHeight="1" x14ac:dyDescent="0.2">
      <c r="A43" s="57" t="s">
        <v>93</v>
      </c>
      <c r="B43" s="58"/>
      <c r="C43" s="58"/>
      <c r="D43" s="58"/>
      <c r="E43" s="61">
        <f t="shared" ref="E43:O43" si="12">SUM(E44:E45)</f>
        <v>4217</v>
      </c>
      <c r="F43" s="61">
        <f t="shared" si="12"/>
        <v>428</v>
      </c>
      <c r="G43" s="61">
        <f t="shared" si="12"/>
        <v>0</v>
      </c>
      <c r="H43" s="61">
        <f t="shared" si="12"/>
        <v>16</v>
      </c>
      <c r="I43" s="61">
        <f t="shared" si="12"/>
        <v>11</v>
      </c>
      <c r="J43" s="61">
        <f t="shared" si="12"/>
        <v>0</v>
      </c>
      <c r="K43" s="61">
        <f t="shared" si="12"/>
        <v>0</v>
      </c>
      <c r="L43" s="61">
        <f t="shared" si="12"/>
        <v>0</v>
      </c>
      <c r="M43" s="61">
        <f t="shared" si="12"/>
        <v>17</v>
      </c>
      <c r="N43" s="61">
        <f t="shared" si="12"/>
        <v>4689</v>
      </c>
      <c r="O43" s="110">
        <f t="shared" si="12"/>
        <v>4106</v>
      </c>
      <c r="P43" s="3"/>
    </row>
    <row r="44" spans="1:16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2" t="s">
        <v>96</v>
      </c>
      <c r="E44" s="104">
        <v>451</v>
      </c>
      <c r="F44" s="104">
        <v>354</v>
      </c>
      <c r="G44" s="104">
        <v>0</v>
      </c>
      <c r="H44" s="104">
        <v>16</v>
      </c>
      <c r="I44" s="104">
        <v>11</v>
      </c>
      <c r="J44" s="104">
        <v>0</v>
      </c>
      <c r="K44" s="104">
        <v>0</v>
      </c>
      <c r="L44" s="104">
        <v>0</v>
      </c>
      <c r="M44" s="104">
        <v>17</v>
      </c>
      <c r="N44" s="104">
        <v>849</v>
      </c>
      <c r="O44" s="104">
        <v>700</v>
      </c>
      <c r="P44" s="3"/>
    </row>
    <row r="45" spans="1:16" ht="38.25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2" t="s">
        <v>99</v>
      </c>
      <c r="E45" s="111">
        <v>3766</v>
      </c>
      <c r="F45" s="111">
        <v>74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3840</v>
      </c>
      <c r="O45" s="111">
        <v>3406</v>
      </c>
      <c r="P45" s="3"/>
    </row>
    <row r="46" spans="1:16" ht="24.75" customHeight="1" x14ac:dyDescent="0.2">
      <c r="A46" s="112" t="s">
        <v>100</v>
      </c>
      <c r="B46" s="58"/>
      <c r="C46" s="58"/>
      <c r="D46" s="58"/>
      <c r="E46" s="61">
        <f t="shared" ref="E46:O46" si="13">SUM(E47:E49)</f>
        <v>18034</v>
      </c>
      <c r="F46" s="61">
        <f t="shared" si="13"/>
        <v>4564</v>
      </c>
      <c r="G46" s="61">
        <f t="shared" si="13"/>
        <v>0</v>
      </c>
      <c r="H46" s="61">
        <f t="shared" si="13"/>
        <v>38</v>
      </c>
      <c r="I46" s="61">
        <f t="shared" si="13"/>
        <v>4</v>
      </c>
      <c r="J46" s="61">
        <f t="shared" si="13"/>
        <v>16</v>
      </c>
      <c r="K46" s="61">
        <f t="shared" si="13"/>
        <v>1</v>
      </c>
      <c r="L46" s="61">
        <f t="shared" si="13"/>
        <v>0</v>
      </c>
      <c r="M46" s="61">
        <f t="shared" si="13"/>
        <v>286</v>
      </c>
      <c r="N46" s="61">
        <f t="shared" si="13"/>
        <v>22943</v>
      </c>
      <c r="O46" s="61">
        <f t="shared" si="13"/>
        <v>19248</v>
      </c>
      <c r="P46" s="3"/>
    </row>
    <row r="47" spans="1:16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2" t="s">
        <v>103</v>
      </c>
      <c r="E47" s="104">
        <v>5538</v>
      </c>
      <c r="F47" s="104">
        <v>547</v>
      </c>
      <c r="G47" s="104">
        <v>0</v>
      </c>
      <c r="H47" s="104">
        <v>38</v>
      </c>
      <c r="I47" s="104">
        <v>0</v>
      </c>
      <c r="J47" s="104">
        <v>2</v>
      </c>
      <c r="K47" s="104">
        <v>0</v>
      </c>
      <c r="L47" s="104">
        <v>0</v>
      </c>
      <c r="M47" s="104">
        <v>0</v>
      </c>
      <c r="N47" s="104">
        <v>6125</v>
      </c>
      <c r="O47" s="104">
        <v>4506</v>
      </c>
      <c r="P47" s="3"/>
    </row>
    <row r="48" spans="1:16" ht="38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2" t="s">
        <v>106</v>
      </c>
      <c r="E48" s="104">
        <v>10120</v>
      </c>
      <c r="F48" s="104">
        <v>1378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283</v>
      </c>
      <c r="N48" s="104">
        <v>11781</v>
      </c>
      <c r="O48" s="104">
        <v>9951</v>
      </c>
      <c r="P48" s="3"/>
    </row>
    <row r="49" spans="1:16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2" t="s">
        <v>108</v>
      </c>
      <c r="E49" s="104">
        <v>2376</v>
      </c>
      <c r="F49" s="104">
        <v>2639</v>
      </c>
      <c r="G49" s="104">
        <v>0</v>
      </c>
      <c r="H49" s="104">
        <v>0</v>
      </c>
      <c r="I49" s="104">
        <v>4</v>
      </c>
      <c r="J49" s="104">
        <v>14</v>
      </c>
      <c r="K49" s="104">
        <v>1</v>
      </c>
      <c r="L49" s="104">
        <v>0</v>
      </c>
      <c r="M49" s="104">
        <v>3</v>
      </c>
      <c r="N49" s="104">
        <v>5037</v>
      </c>
      <c r="O49" s="104">
        <v>4791</v>
      </c>
      <c r="P49" s="3"/>
    </row>
    <row r="50" spans="1:16" ht="12.75" customHeight="1" x14ac:dyDescent="0.2">
      <c r="A50" s="57" t="s">
        <v>109</v>
      </c>
      <c r="B50" s="58"/>
      <c r="C50" s="58"/>
      <c r="D50" s="58"/>
      <c r="E50" s="61">
        <f t="shared" ref="E50:O50" si="14">SUM(E51:E52)</f>
        <v>2390</v>
      </c>
      <c r="F50" s="61">
        <f t="shared" si="14"/>
        <v>428</v>
      </c>
      <c r="G50" s="61">
        <f t="shared" si="14"/>
        <v>255</v>
      </c>
      <c r="H50" s="61">
        <f t="shared" si="14"/>
        <v>2</v>
      </c>
      <c r="I50" s="61">
        <f t="shared" si="14"/>
        <v>49</v>
      </c>
      <c r="J50" s="61">
        <f t="shared" si="14"/>
        <v>144</v>
      </c>
      <c r="K50" s="61">
        <f t="shared" si="14"/>
        <v>25</v>
      </c>
      <c r="L50" s="61">
        <f t="shared" si="14"/>
        <v>0</v>
      </c>
      <c r="M50" s="61">
        <f t="shared" si="14"/>
        <v>3</v>
      </c>
      <c r="N50" s="61">
        <f t="shared" si="14"/>
        <v>3295</v>
      </c>
      <c r="O50" s="61">
        <f t="shared" si="14"/>
        <v>2968</v>
      </c>
      <c r="P50" s="3"/>
    </row>
    <row r="51" spans="1:16" ht="12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2" t="s">
        <v>112</v>
      </c>
      <c r="E51" s="104">
        <v>531</v>
      </c>
      <c r="F51" s="104">
        <v>261</v>
      </c>
      <c r="G51" s="104">
        <v>63</v>
      </c>
      <c r="H51" s="104">
        <v>2</v>
      </c>
      <c r="I51" s="104">
        <v>48</v>
      </c>
      <c r="J51" s="104">
        <v>144</v>
      </c>
      <c r="K51" s="104">
        <v>25</v>
      </c>
      <c r="L51" s="104">
        <v>0</v>
      </c>
      <c r="M51" s="104">
        <v>3</v>
      </c>
      <c r="N51" s="104">
        <v>1077</v>
      </c>
      <c r="O51" s="104">
        <v>992</v>
      </c>
      <c r="P51" s="3"/>
    </row>
    <row r="52" spans="1:16" ht="41.25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2" t="s">
        <v>115</v>
      </c>
      <c r="E52" s="104">
        <v>1859</v>
      </c>
      <c r="F52" s="104">
        <v>167</v>
      </c>
      <c r="G52" s="104">
        <v>192</v>
      </c>
      <c r="H52" s="104">
        <v>0</v>
      </c>
      <c r="I52" s="104">
        <v>1</v>
      </c>
      <c r="J52" s="104">
        <v>0</v>
      </c>
      <c r="K52" s="104">
        <v>0</v>
      </c>
      <c r="L52" s="104">
        <v>0</v>
      </c>
      <c r="M52" s="104">
        <v>0</v>
      </c>
      <c r="N52" s="104">
        <v>2218</v>
      </c>
      <c r="O52" s="104">
        <v>1976</v>
      </c>
      <c r="P52" s="3"/>
    </row>
    <row r="53" spans="1:16" ht="27.75" customHeight="1" x14ac:dyDescent="0.2">
      <c r="A53" s="76" t="s">
        <v>116</v>
      </c>
      <c r="B53" s="77"/>
      <c r="C53" s="77"/>
      <c r="D53" s="77"/>
      <c r="E53" s="113">
        <f t="shared" ref="E53:O53" si="15">E25+E16+E13+E10</f>
        <v>1517904</v>
      </c>
      <c r="F53" s="113">
        <f t="shared" si="15"/>
        <v>68116</v>
      </c>
      <c r="G53" s="113">
        <f t="shared" si="15"/>
        <v>798</v>
      </c>
      <c r="H53" s="113">
        <f t="shared" si="15"/>
        <v>1248</v>
      </c>
      <c r="I53" s="113">
        <f t="shared" si="15"/>
        <v>1013</v>
      </c>
      <c r="J53" s="113">
        <f t="shared" si="15"/>
        <v>1029</v>
      </c>
      <c r="K53" s="113">
        <f t="shared" si="15"/>
        <v>1212</v>
      </c>
      <c r="L53" s="113">
        <f t="shared" si="15"/>
        <v>1</v>
      </c>
      <c r="M53" s="113">
        <f t="shared" si="15"/>
        <v>2702</v>
      </c>
      <c r="N53" s="113">
        <f t="shared" si="15"/>
        <v>1593961</v>
      </c>
      <c r="O53" s="113">
        <f t="shared" si="15"/>
        <v>1142813</v>
      </c>
      <c r="P53" s="3"/>
    </row>
    <row r="54" spans="1:1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"/>
    <row r="255" spans="1:16" ht="15.75" customHeight="1" x14ac:dyDescent="0.2"/>
    <row r="256" spans="1:1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N3:N4"/>
    <mergeCell ref="A1:O1"/>
    <mergeCell ref="A2:A5"/>
    <mergeCell ref="E2:O2"/>
    <mergeCell ref="E3:E4"/>
    <mergeCell ref="F3:F4"/>
    <mergeCell ref="G3:G4"/>
    <mergeCell ref="H3:H4"/>
    <mergeCell ref="O3:O4"/>
    <mergeCell ref="I3:I4"/>
    <mergeCell ref="J3:J4"/>
    <mergeCell ref="K3:K4"/>
    <mergeCell ref="L3:L4"/>
    <mergeCell ref="M3:M4"/>
  </mergeCells>
  <dataValidations count="2">
    <dataValidation type="list" allowBlank="1" showErrorMessage="1" sqref="B11:B12 B14:B15 B17:B24 B26 B28:B32 B34:B36 B39:B41 B44:B45 B47:B49 B51:B52">
      <formula1>types</formula1>
    </dataValidation>
    <dataValidation type="list" allowBlank="1" showErrorMessage="1" sqref="E3 E5:H5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61" workbookViewId="0">
      <selection activeCell="A90" sqref="A90"/>
    </sheetView>
  </sheetViews>
  <sheetFormatPr defaultColWidth="14.42578125" defaultRowHeight="15" customHeight="1" x14ac:dyDescent="0.2"/>
  <cols>
    <col min="1" max="1" width="47" customWidth="1"/>
    <col min="2" max="2" width="34.7109375" hidden="1" customWidth="1"/>
    <col min="3" max="3" width="18.140625" hidden="1" customWidth="1"/>
    <col min="4" max="4" width="21.5703125" hidden="1" customWidth="1"/>
    <col min="5" max="5" width="9.140625" customWidth="1"/>
    <col min="6" max="6" width="9.42578125" customWidth="1"/>
    <col min="7" max="7" width="8" customWidth="1"/>
    <col min="8" max="8" width="7.7109375" customWidth="1"/>
    <col min="9" max="9" width="8.28515625" customWidth="1"/>
    <col min="10" max="10" width="9.5703125" customWidth="1"/>
    <col min="11" max="11" width="8.140625" customWidth="1"/>
    <col min="12" max="12" width="7.28515625" customWidth="1"/>
    <col min="13" max="13" width="10.85546875" customWidth="1"/>
    <col min="14" max="14" width="9.140625" customWidth="1"/>
    <col min="15" max="15" width="8.5703125" customWidth="1"/>
    <col min="16" max="16" width="9.140625" customWidth="1"/>
    <col min="17" max="26" width="8.7109375" customWidth="1"/>
  </cols>
  <sheetData>
    <row r="1" spans="1:26" ht="20.25" customHeight="1" x14ac:dyDescent="0.2">
      <c r="A1" s="365" t="s">
        <v>134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4"/>
      <c r="P1" s="2"/>
    </row>
    <row r="2" spans="1:26" ht="12.75" customHeight="1" x14ac:dyDescent="0.2">
      <c r="A2" s="366" t="s">
        <v>1</v>
      </c>
      <c r="B2" s="114"/>
      <c r="C2" s="115"/>
      <c r="D2" s="116"/>
      <c r="E2" s="367" t="s">
        <v>135</v>
      </c>
      <c r="F2" s="348"/>
      <c r="G2" s="348"/>
      <c r="H2" s="348"/>
      <c r="I2" s="348"/>
      <c r="J2" s="348"/>
      <c r="K2" s="348"/>
      <c r="L2" s="348"/>
      <c r="M2" s="348"/>
      <c r="N2" s="348"/>
      <c r="O2" s="349"/>
      <c r="P2" s="2"/>
    </row>
    <row r="3" spans="1:26" ht="12.75" customHeight="1" x14ac:dyDescent="0.2">
      <c r="A3" s="344"/>
      <c r="B3" s="115"/>
      <c r="C3" s="115"/>
      <c r="D3" s="116"/>
      <c r="E3" s="368" t="s">
        <v>136</v>
      </c>
      <c r="F3" s="368" t="s">
        <v>120</v>
      </c>
      <c r="G3" s="368" t="s">
        <v>137</v>
      </c>
      <c r="H3" s="364" t="s">
        <v>138</v>
      </c>
      <c r="I3" s="368" t="s">
        <v>123</v>
      </c>
      <c r="J3" s="368" t="s">
        <v>124</v>
      </c>
      <c r="K3" s="364" t="s">
        <v>125</v>
      </c>
      <c r="L3" s="364" t="s">
        <v>126</v>
      </c>
      <c r="M3" s="368" t="s">
        <v>139</v>
      </c>
      <c r="N3" s="364" t="s">
        <v>128</v>
      </c>
      <c r="O3" s="364" t="s">
        <v>129</v>
      </c>
      <c r="P3" s="2"/>
    </row>
    <row r="4" spans="1:26" ht="102" customHeight="1" x14ac:dyDescent="0.2">
      <c r="A4" s="344"/>
      <c r="B4" s="115"/>
      <c r="C4" s="115"/>
      <c r="D4" s="116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2"/>
    </row>
    <row r="5" spans="1:26" ht="15" customHeight="1" x14ac:dyDescent="0.2">
      <c r="A5" s="345"/>
      <c r="B5" s="119"/>
      <c r="C5" s="119"/>
      <c r="D5" s="119"/>
      <c r="E5" s="119" t="s">
        <v>130</v>
      </c>
      <c r="F5" s="119" t="s">
        <v>131</v>
      </c>
      <c r="G5" s="119" t="s">
        <v>131</v>
      </c>
      <c r="H5" s="119" t="s">
        <v>131</v>
      </c>
      <c r="I5" s="119" t="s">
        <v>131</v>
      </c>
      <c r="J5" s="119" t="s">
        <v>131</v>
      </c>
      <c r="K5" s="119" t="s">
        <v>132</v>
      </c>
      <c r="L5" s="119" t="s">
        <v>131</v>
      </c>
      <c r="M5" s="119" t="s">
        <v>131</v>
      </c>
      <c r="N5" s="119" t="s">
        <v>131</v>
      </c>
      <c r="O5" s="119" t="s">
        <v>130</v>
      </c>
      <c r="P5" s="2"/>
    </row>
    <row r="6" spans="1:26" ht="11.25" customHeight="1" x14ac:dyDescent="0.2">
      <c r="A6" s="11" t="s">
        <v>140</v>
      </c>
      <c r="B6" s="11" t="s">
        <v>14</v>
      </c>
      <c r="C6" s="11" t="s">
        <v>15</v>
      </c>
      <c r="D6" s="11" t="s">
        <v>16</v>
      </c>
      <c r="E6" s="11">
        <v>20</v>
      </c>
      <c r="F6" s="11">
        <v>21</v>
      </c>
      <c r="G6" s="11">
        <v>22</v>
      </c>
      <c r="H6" s="11">
        <v>23</v>
      </c>
      <c r="I6" s="11">
        <v>24</v>
      </c>
      <c r="J6" s="11">
        <v>25</v>
      </c>
      <c r="K6" s="11">
        <v>26</v>
      </c>
      <c r="L6" s="11">
        <v>27</v>
      </c>
      <c r="M6" s="85">
        <v>28</v>
      </c>
      <c r="N6" s="11">
        <v>29</v>
      </c>
      <c r="O6" s="11">
        <v>30</v>
      </c>
      <c r="P6" s="2"/>
    </row>
    <row r="7" spans="1:26" ht="12.75" hidden="1" customHeight="1" x14ac:dyDescent="0.2">
      <c r="A7" s="14" t="s">
        <v>17</v>
      </c>
      <c r="B7" s="14"/>
      <c r="C7" s="14"/>
      <c r="D7" s="14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14" t="s">
        <v>18</v>
      </c>
      <c r="B8" s="14"/>
      <c r="C8" s="14"/>
      <c r="D8" s="14"/>
      <c r="E8" s="14"/>
      <c r="F8" s="2"/>
      <c r="G8" s="14"/>
      <c r="H8" s="14"/>
      <c r="I8" s="14"/>
      <c r="J8" s="14"/>
      <c r="K8" s="14"/>
      <c r="L8" s="14"/>
      <c r="M8" s="14"/>
      <c r="N8" s="14"/>
      <c r="O8" s="14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7" t="s">
        <v>20</v>
      </c>
      <c r="B10" s="18"/>
      <c r="C10" s="18"/>
      <c r="D10" s="19"/>
      <c r="E10" s="20">
        <f t="shared" ref="E10:O10" si="0">SUM(E11:E12)</f>
        <v>17018</v>
      </c>
      <c r="F10" s="20">
        <f t="shared" si="0"/>
        <v>46888</v>
      </c>
      <c r="G10" s="20">
        <f t="shared" si="0"/>
        <v>0</v>
      </c>
      <c r="H10" s="20">
        <f t="shared" si="0"/>
        <v>0</v>
      </c>
      <c r="I10" s="20">
        <f t="shared" si="0"/>
        <v>34</v>
      </c>
      <c r="J10" s="20">
        <f t="shared" si="0"/>
        <v>2</v>
      </c>
      <c r="K10" s="20">
        <f t="shared" si="0"/>
        <v>0</v>
      </c>
      <c r="L10" s="20">
        <f t="shared" si="0"/>
        <v>0</v>
      </c>
      <c r="M10" s="20">
        <f t="shared" si="0"/>
        <v>261</v>
      </c>
      <c r="N10" s="20">
        <f t="shared" si="0"/>
        <v>64203</v>
      </c>
      <c r="O10" s="20">
        <f t="shared" si="0"/>
        <v>8050</v>
      </c>
      <c r="P10" s="2"/>
    </row>
    <row r="11" spans="1:26" ht="15.7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2" t="s">
        <v>23</v>
      </c>
      <c r="E11" s="25">
        <v>4845</v>
      </c>
      <c r="F11" s="92">
        <v>46592</v>
      </c>
      <c r="G11" s="92">
        <v>0</v>
      </c>
      <c r="H11" s="92">
        <v>0</v>
      </c>
      <c r="I11" s="92">
        <v>0</v>
      </c>
      <c r="J11" s="92">
        <v>2</v>
      </c>
      <c r="K11" s="92">
        <v>0</v>
      </c>
      <c r="L11" s="92">
        <v>0</v>
      </c>
      <c r="M11" s="92">
        <v>0</v>
      </c>
      <c r="N11" s="28">
        <v>51439</v>
      </c>
      <c r="O11" s="92">
        <v>989</v>
      </c>
      <c r="P11" s="2"/>
    </row>
    <row r="12" spans="1:26" ht="15.75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2" t="s">
        <v>26</v>
      </c>
      <c r="E12" s="22">
        <v>12173</v>
      </c>
      <c r="F12" s="23">
        <v>296</v>
      </c>
      <c r="G12" s="23">
        <v>0</v>
      </c>
      <c r="H12" s="23">
        <v>0</v>
      </c>
      <c r="I12" s="23">
        <v>34</v>
      </c>
      <c r="J12" s="23">
        <v>0</v>
      </c>
      <c r="K12" s="23">
        <v>0</v>
      </c>
      <c r="L12" s="23">
        <v>0</v>
      </c>
      <c r="M12" s="23">
        <v>261</v>
      </c>
      <c r="N12" s="23">
        <v>12764</v>
      </c>
      <c r="O12" s="23">
        <v>7061</v>
      </c>
      <c r="P12" s="2"/>
    </row>
    <row r="13" spans="1:26" ht="13.5" customHeight="1" x14ac:dyDescent="0.2">
      <c r="A13" s="17" t="s">
        <v>27</v>
      </c>
      <c r="B13" s="18"/>
      <c r="C13" s="18"/>
      <c r="D13" s="19"/>
      <c r="E13" s="20">
        <f t="shared" ref="E13:O13" si="1">SUM(E14:E15)</f>
        <v>381369</v>
      </c>
      <c r="F13" s="20">
        <f t="shared" si="1"/>
        <v>56155</v>
      </c>
      <c r="G13" s="20">
        <f t="shared" si="1"/>
        <v>19</v>
      </c>
      <c r="H13" s="20">
        <f t="shared" si="1"/>
        <v>0</v>
      </c>
      <c r="I13" s="20">
        <f t="shared" si="1"/>
        <v>150</v>
      </c>
      <c r="J13" s="20">
        <f t="shared" si="1"/>
        <v>115</v>
      </c>
      <c r="K13" s="20">
        <f t="shared" si="1"/>
        <v>35</v>
      </c>
      <c r="L13" s="20">
        <f t="shared" si="1"/>
        <v>0</v>
      </c>
      <c r="M13" s="20">
        <f t="shared" si="1"/>
        <v>23</v>
      </c>
      <c r="N13" s="20">
        <f t="shared" si="1"/>
        <v>437866</v>
      </c>
      <c r="O13" s="20">
        <f t="shared" si="1"/>
        <v>205380</v>
      </c>
      <c r="P13" s="2"/>
    </row>
    <row r="14" spans="1:26" ht="1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24" t="s">
        <v>30</v>
      </c>
      <c r="E14" s="25">
        <v>170958</v>
      </c>
      <c r="F14" s="25">
        <v>37375</v>
      </c>
      <c r="G14" s="25">
        <v>0</v>
      </c>
      <c r="H14" s="25">
        <v>0</v>
      </c>
      <c r="I14" s="25">
        <v>146</v>
      </c>
      <c r="J14" s="25">
        <v>105</v>
      </c>
      <c r="K14" s="25">
        <v>4</v>
      </c>
      <c r="L14" s="25">
        <v>0</v>
      </c>
      <c r="M14" s="25">
        <v>0</v>
      </c>
      <c r="N14" s="25">
        <v>208588</v>
      </c>
      <c r="O14" s="25">
        <v>64284</v>
      </c>
      <c r="P14" s="2"/>
    </row>
    <row r="15" spans="1:26" ht="18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26" t="s">
        <v>33</v>
      </c>
      <c r="E15" s="25">
        <v>210411</v>
      </c>
      <c r="F15" s="92">
        <v>18780</v>
      </c>
      <c r="G15" s="92">
        <v>19</v>
      </c>
      <c r="H15" s="92">
        <v>0</v>
      </c>
      <c r="I15" s="92">
        <v>4</v>
      </c>
      <c r="J15" s="92">
        <v>10</v>
      </c>
      <c r="K15" s="92">
        <v>31</v>
      </c>
      <c r="L15" s="92">
        <v>0</v>
      </c>
      <c r="M15" s="92">
        <v>23</v>
      </c>
      <c r="N15" s="28">
        <v>229278</v>
      </c>
      <c r="O15" s="92">
        <v>141096</v>
      </c>
      <c r="P15" s="2"/>
    </row>
    <row r="16" spans="1:26" ht="26.25" customHeight="1" x14ac:dyDescent="0.2">
      <c r="A16" s="17" t="s">
        <v>34</v>
      </c>
      <c r="B16" s="18"/>
      <c r="C16" s="18"/>
      <c r="D16" s="29"/>
      <c r="E16" s="20">
        <f t="shared" ref="E16:O16" si="2">SUM(E17+E18+E21+E22)</f>
        <v>778728</v>
      </c>
      <c r="F16" s="20">
        <f t="shared" si="2"/>
        <v>17229</v>
      </c>
      <c r="G16" s="20">
        <f t="shared" si="2"/>
        <v>4062</v>
      </c>
      <c r="H16" s="20">
        <f t="shared" si="2"/>
        <v>133</v>
      </c>
      <c r="I16" s="20">
        <f t="shared" si="2"/>
        <v>325</v>
      </c>
      <c r="J16" s="20">
        <f t="shared" si="2"/>
        <v>415</v>
      </c>
      <c r="K16" s="20">
        <f t="shared" si="2"/>
        <v>1911</v>
      </c>
      <c r="L16" s="20">
        <f t="shared" si="2"/>
        <v>18</v>
      </c>
      <c r="M16" s="20">
        <f t="shared" si="2"/>
        <v>233</v>
      </c>
      <c r="N16" s="20">
        <f t="shared" si="2"/>
        <v>803057</v>
      </c>
      <c r="O16" s="20">
        <f t="shared" si="2"/>
        <v>469068</v>
      </c>
      <c r="P16" s="2"/>
    </row>
    <row r="17" spans="1:26" ht="16.5" customHeight="1" x14ac:dyDescent="0.2">
      <c r="A17" s="30" t="s">
        <v>35</v>
      </c>
      <c r="B17" s="31" t="s">
        <v>36</v>
      </c>
      <c r="C17" s="31" t="str">
        <f>VLOOKUP(B17,serial!$C$1:$D$37,2,FALSE)</f>
        <v>BI_S</v>
      </c>
      <c r="D17" s="32" t="s">
        <v>37</v>
      </c>
      <c r="E17" s="120">
        <v>91368</v>
      </c>
      <c r="F17" s="120">
        <v>383</v>
      </c>
      <c r="G17" s="120">
        <v>398</v>
      </c>
      <c r="H17" s="120">
        <v>131</v>
      </c>
      <c r="I17" s="120">
        <v>14</v>
      </c>
      <c r="J17" s="120">
        <v>300</v>
      </c>
      <c r="K17" s="120">
        <v>0</v>
      </c>
      <c r="L17" s="120">
        <v>18</v>
      </c>
      <c r="M17" s="120">
        <v>0</v>
      </c>
      <c r="N17" s="120">
        <v>92615</v>
      </c>
      <c r="O17" s="120">
        <v>20029</v>
      </c>
      <c r="P17" s="2"/>
    </row>
    <row r="18" spans="1:26" ht="38.25" customHeight="1" x14ac:dyDescent="0.2">
      <c r="A18" s="34" t="s">
        <v>38</v>
      </c>
      <c r="B18" s="35" t="s">
        <v>39</v>
      </c>
      <c r="C18" s="35" t="str">
        <f>VLOOKUP(B18,serial!$C$1:$D$37,2,FALSE)</f>
        <v>BI_PT</v>
      </c>
      <c r="D18" s="36" t="s">
        <v>40</v>
      </c>
      <c r="E18" s="37">
        <f t="shared" ref="E18:O18" si="3">E19+E20+E35+E40+E45+E48+E52</f>
        <v>75119</v>
      </c>
      <c r="F18" s="37">
        <f t="shared" si="3"/>
        <v>506</v>
      </c>
      <c r="G18" s="37">
        <f t="shared" si="3"/>
        <v>3451</v>
      </c>
      <c r="H18" s="37">
        <f t="shared" si="3"/>
        <v>0</v>
      </c>
      <c r="I18" s="37">
        <f t="shared" si="3"/>
        <v>0</v>
      </c>
      <c r="J18" s="37">
        <f t="shared" si="3"/>
        <v>0</v>
      </c>
      <c r="K18" s="37">
        <f t="shared" si="3"/>
        <v>0</v>
      </c>
      <c r="L18" s="37">
        <f t="shared" si="3"/>
        <v>0</v>
      </c>
      <c r="M18" s="37">
        <f t="shared" si="3"/>
        <v>0</v>
      </c>
      <c r="N18" s="37">
        <f t="shared" si="3"/>
        <v>79076</v>
      </c>
      <c r="O18" s="37">
        <f t="shared" si="3"/>
        <v>38061</v>
      </c>
      <c r="P18" s="2"/>
    </row>
    <row r="19" spans="1:26" ht="24" customHeight="1" x14ac:dyDescent="0.2">
      <c r="A19" s="38" t="s">
        <v>41</v>
      </c>
      <c r="B19" s="2"/>
      <c r="C19" s="2"/>
      <c r="D19" s="24"/>
      <c r="E19" s="41">
        <v>5872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5872</v>
      </c>
      <c r="O19" s="41">
        <v>3203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2">
      <c r="A20" s="38" t="s">
        <v>42</v>
      </c>
      <c r="B20" s="2"/>
      <c r="C20" s="2"/>
      <c r="D20" s="24"/>
      <c r="E20" s="41">
        <v>28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28</v>
      </c>
      <c r="O20" s="41">
        <v>25</v>
      </c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42" t="s">
        <v>43</v>
      </c>
      <c r="B21" s="43" t="s">
        <v>44</v>
      </c>
      <c r="C21" s="43" t="str">
        <f>VLOOKUP(B21,serial!$C$1:$D$37,2,FALSE)</f>
        <v>BT_SP</v>
      </c>
      <c r="D21" s="44" t="s">
        <v>45</v>
      </c>
      <c r="E21" s="45">
        <f t="shared" ref="E21:O21" si="4">E49</f>
        <v>618</v>
      </c>
      <c r="F21" s="45">
        <f t="shared" si="4"/>
        <v>1037</v>
      </c>
      <c r="G21" s="45">
        <f t="shared" si="4"/>
        <v>0</v>
      </c>
      <c r="H21" s="45">
        <f t="shared" si="4"/>
        <v>0</v>
      </c>
      <c r="I21" s="45">
        <f t="shared" si="4"/>
        <v>0</v>
      </c>
      <c r="J21" s="45">
        <f t="shared" si="4"/>
        <v>0</v>
      </c>
      <c r="K21" s="45">
        <f t="shared" si="4"/>
        <v>0</v>
      </c>
      <c r="L21" s="45">
        <f t="shared" si="4"/>
        <v>0</v>
      </c>
      <c r="M21" s="45">
        <f t="shared" si="4"/>
        <v>0</v>
      </c>
      <c r="N21" s="45">
        <f t="shared" si="4"/>
        <v>1655</v>
      </c>
      <c r="O21" s="45">
        <f t="shared" si="4"/>
        <v>955</v>
      </c>
      <c r="P21" s="2"/>
    </row>
    <row r="22" spans="1:26" ht="15.75" customHeight="1" x14ac:dyDescent="0.2">
      <c r="A22" s="34" t="s">
        <v>46</v>
      </c>
      <c r="B22" s="35" t="s">
        <v>47</v>
      </c>
      <c r="C22" s="35" t="str">
        <f>VLOOKUP(B22,serial!$C$1:$D$37,2,FALSE)</f>
        <v>BI_IG</v>
      </c>
      <c r="D22" s="46" t="s">
        <v>48</v>
      </c>
      <c r="E22" s="37">
        <f t="shared" ref="E22:O22" si="5">E23+E24</f>
        <v>611623</v>
      </c>
      <c r="F22" s="37">
        <f t="shared" si="5"/>
        <v>15303</v>
      </c>
      <c r="G22" s="37">
        <f t="shared" si="5"/>
        <v>213</v>
      </c>
      <c r="H22" s="37">
        <f t="shared" si="5"/>
        <v>2</v>
      </c>
      <c r="I22" s="37">
        <f t="shared" si="5"/>
        <v>311</v>
      </c>
      <c r="J22" s="37">
        <f t="shared" si="5"/>
        <v>115</v>
      </c>
      <c r="K22" s="37">
        <f t="shared" si="5"/>
        <v>1911</v>
      </c>
      <c r="L22" s="37">
        <f t="shared" si="5"/>
        <v>0</v>
      </c>
      <c r="M22" s="37">
        <f t="shared" si="5"/>
        <v>233</v>
      </c>
      <c r="N22" s="37">
        <f t="shared" si="5"/>
        <v>629711</v>
      </c>
      <c r="O22" s="37">
        <f t="shared" si="5"/>
        <v>410023</v>
      </c>
      <c r="P22" s="2"/>
    </row>
    <row r="23" spans="1:26" ht="15.75" customHeight="1" x14ac:dyDescent="0.2">
      <c r="A23" s="21" t="s">
        <v>49</v>
      </c>
      <c r="B23" s="39"/>
      <c r="C23" s="39"/>
      <c r="D23" s="121"/>
      <c r="E23" s="41">
        <v>287832</v>
      </c>
      <c r="F23" s="41">
        <v>10510</v>
      </c>
      <c r="G23" s="41">
        <v>177</v>
      </c>
      <c r="H23" s="41">
        <v>0</v>
      </c>
      <c r="I23" s="41">
        <v>192</v>
      </c>
      <c r="J23" s="41">
        <v>60</v>
      </c>
      <c r="K23" s="41">
        <v>1475</v>
      </c>
      <c r="L23" s="41">
        <v>0</v>
      </c>
      <c r="M23" s="41">
        <v>0</v>
      </c>
      <c r="N23" s="41">
        <v>300246</v>
      </c>
      <c r="O23" s="41">
        <v>195982</v>
      </c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6.25" customHeight="1" x14ac:dyDescent="0.2">
      <c r="A24" s="21" t="s">
        <v>50</v>
      </c>
      <c r="B24" s="39"/>
      <c r="C24" s="39"/>
      <c r="D24" s="121"/>
      <c r="E24" s="41">
        <v>323791</v>
      </c>
      <c r="F24" s="41">
        <v>4793</v>
      </c>
      <c r="G24" s="41">
        <v>36</v>
      </c>
      <c r="H24" s="41">
        <v>2</v>
      </c>
      <c r="I24" s="41">
        <v>119</v>
      </c>
      <c r="J24" s="41">
        <v>55</v>
      </c>
      <c r="K24" s="41">
        <v>436</v>
      </c>
      <c r="L24" s="41">
        <v>0</v>
      </c>
      <c r="M24" s="41">
        <v>233</v>
      </c>
      <c r="N24" s="41">
        <v>329465</v>
      </c>
      <c r="O24" s="41">
        <v>214041</v>
      </c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">
      <c r="A25" s="17" t="s">
        <v>51</v>
      </c>
      <c r="B25" s="18"/>
      <c r="C25" s="18"/>
      <c r="D25" s="18"/>
      <c r="E25" s="20">
        <f t="shared" ref="E25:O25" si="6">SUM(E26,E27,E30,E31,E32,E33,E38)</f>
        <v>2930</v>
      </c>
      <c r="F25" s="20">
        <f t="shared" si="6"/>
        <v>7138</v>
      </c>
      <c r="G25" s="20">
        <f t="shared" si="6"/>
        <v>0</v>
      </c>
      <c r="H25" s="20">
        <f t="shared" si="6"/>
        <v>4</v>
      </c>
      <c r="I25" s="20">
        <f t="shared" si="6"/>
        <v>30</v>
      </c>
      <c r="J25" s="20">
        <f t="shared" si="6"/>
        <v>0</v>
      </c>
      <c r="K25" s="20">
        <f t="shared" si="6"/>
        <v>0</v>
      </c>
      <c r="L25" s="20">
        <f t="shared" si="6"/>
        <v>0</v>
      </c>
      <c r="M25" s="20">
        <f t="shared" si="6"/>
        <v>23</v>
      </c>
      <c r="N25" s="20">
        <f t="shared" si="6"/>
        <v>10125</v>
      </c>
      <c r="O25" s="20">
        <f t="shared" si="6"/>
        <v>1979</v>
      </c>
      <c r="P25" s="2"/>
    </row>
    <row r="26" spans="1:26" ht="25.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24" t="s">
        <v>54</v>
      </c>
      <c r="E26" s="41">
        <v>1528</v>
      </c>
      <c r="F26" s="41">
        <v>219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1747</v>
      </c>
      <c r="O26" s="41">
        <v>931</v>
      </c>
      <c r="P26" s="2"/>
    </row>
    <row r="27" spans="1:26" ht="24" customHeight="1" x14ac:dyDescent="0.2">
      <c r="A27" s="49" t="s">
        <v>55</v>
      </c>
      <c r="B27" s="2"/>
      <c r="C27" s="2"/>
      <c r="D27" s="24"/>
      <c r="E27" s="102">
        <f t="shared" ref="E27:O27" si="7">SUM(E28,E29)</f>
        <v>88</v>
      </c>
      <c r="F27" s="102">
        <f t="shared" si="7"/>
        <v>6</v>
      </c>
      <c r="G27" s="102">
        <f t="shared" si="7"/>
        <v>0</v>
      </c>
      <c r="H27" s="102">
        <f t="shared" si="7"/>
        <v>0</v>
      </c>
      <c r="I27" s="102">
        <f t="shared" si="7"/>
        <v>0</v>
      </c>
      <c r="J27" s="102">
        <f t="shared" si="7"/>
        <v>0</v>
      </c>
      <c r="K27" s="102">
        <f t="shared" si="7"/>
        <v>0</v>
      </c>
      <c r="L27" s="102">
        <f t="shared" si="7"/>
        <v>0</v>
      </c>
      <c r="M27" s="102">
        <f t="shared" si="7"/>
        <v>0</v>
      </c>
      <c r="N27" s="102">
        <f t="shared" si="7"/>
        <v>94</v>
      </c>
      <c r="O27" s="102">
        <f t="shared" si="7"/>
        <v>0</v>
      </c>
      <c r="P27" s="2"/>
    </row>
    <row r="28" spans="1:26" ht="25.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2" t="s">
        <v>58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3"/>
    </row>
    <row r="29" spans="1:26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2" t="s">
        <v>61</v>
      </c>
      <c r="E29" s="54">
        <v>88</v>
      </c>
      <c r="F29" s="54">
        <v>6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94</v>
      </c>
      <c r="O29" s="54">
        <v>0</v>
      </c>
      <c r="P29" s="3"/>
    </row>
    <row r="30" spans="1:26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2" t="s">
        <v>64</v>
      </c>
      <c r="E30" s="122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3"/>
    </row>
    <row r="31" spans="1:26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2" t="s">
        <v>67</v>
      </c>
      <c r="E31" s="54">
        <v>56</v>
      </c>
      <c r="F31" s="54">
        <v>9</v>
      </c>
      <c r="G31" s="54">
        <v>0</v>
      </c>
      <c r="H31" s="54">
        <v>0</v>
      </c>
      <c r="I31" s="54">
        <v>30</v>
      </c>
      <c r="J31" s="54">
        <v>0</v>
      </c>
      <c r="K31" s="54">
        <v>0</v>
      </c>
      <c r="L31" s="54">
        <v>0</v>
      </c>
      <c r="M31" s="54">
        <v>23</v>
      </c>
      <c r="N31" s="54">
        <v>118</v>
      </c>
      <c r="O31" s="54">
        <v>40</v>
      </c>
      <c r="P31" s="3"/>
    </row>
    <row r="32" spans="1:26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2" t="s">
        <v>70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3"/>
    </row>
    <row r="33" spans="1:16" ht="12.75" customHeight="1" x14ac:dyDescent="0.2">
      <c r="A33" s="57" t="s">
        <v>71</v>
      </c>
      <c r="B33" s="125"/>
      <c r="C33" s="125"/>
      <c r="D33" s="125"/>
      <c r="E33" s="126">
        <f t="shared" ref="E33:O33" si="8">E36</f>
        <v>1258</v>
      </c>
      <c r="F33" s="126">
        <f t="shared" si="8"/>
        <v>603</v>
      </c>
      <c r="G33" s="126">
        <f t="shared" si="8"/>
        <v>0</v>
      </c>
      <c r="H33" s="126">
        <f t="shared" si="8"/>
        <v>0</v>
      </c>
      <c r="I33" s="126">
        <f t="shared" si="8"/>
        <v>0</v>
      </c>
      <c r="J33" s="126">
        <f t="shared" si="8"/>
        <v>0</v>
      </c>
      <c r="K33" s="126">
        <f t="shared" si="8"/>
        <v>0</v>
      </c>
      <c r="L33" s="126">
        <f t="shared" si="8"/>
        <v>0</v>
      </c>
      <c r="M33" s="126">
        <f t="shared" si="8"/>
        <v>0</v>
      </c>
      <c r="N33" s="126">
        <f t="shared" si="8"/>
        <v>1861</v>
      </c>
      <c r="O33" s="126">
        <f t="shared" si="8"/>
        <v>0</v>
      </c>
      <c r="P33" s="3"/>
    </row>
    <row r="34" spans="1:16" ht="25.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2" t="s">
        <v>74</v>
      </c>
      <c r="E34" s="54">
        <v>383</v>
      </c>
      <c r="F34" s="54">
        <v>74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457</v>
      </c>
      <c r="O34" s="54">
        <v>253</v>
      </c>
      <c r="P34" s="3"/>
    </row>
    <row r="35" spans="1:16" ht="37.5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2" t="s">
        <v>77</v>
      </c>
      <c r="E35" s="54">
        <v>18565</v>
      </c>
      <c r="F35" s="54">
        <v>66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18631</v>
      </c>
      <c r="O35" s="54">
        <v>9963</v>
      </c>
      <c r="P35" s="3"/>
    </row>
    <row r="36" spans="1:16" ht="25.5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2" t="s">
        <v>80</v>
      </c>
      <c r="E36" s="54">
        <v>1258</v>
      </c>
      <c r="F36" s="54">
        <v>603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1861</v>
      </c>
      <c r="O36" s="54">
        <v>0</v>
      </c>
      <c r="P36" s="3"/>
    </row>
    <row r="37" spans="1:16" ht="13.5" customHeight="1" x14ac:dyDescent="0.2">
      <c r="A37" s="66" t="s">
        <v>81</v>
      </c>
      <c r="B37" s="2"/>
      <c r="C37" s="2"/>
      <c r="D37" s="2"/>
      <c r="E37" s="68">
        <f t="shared" ref="E37:O37" si="9">SUM(E34:E36)</f>
        <v>20206</v>
      </c>
      <c r="F37" s="68">
        <f t="shared" si="9"/>
        <v>743</v>
      </c>
      <c r="G37" s="68">
        <f t="shared" si="9"/>
        <v>0</v>
      </c>
      <c r="H37" s="68">
        <f t="shared" si="9"/>
        <v>0</v>
      </c>
      <c r="I37" s="68">
        <f t="shared" si="9"/>
        <v>0</v>
      </c>
      <c r="J37" s="68">
        <f t="shared" si="9"/>
        <v>0</v>
      </c>
      <c r="K37" s="68">
        <f t="shared" si="9"/>
        <v>0</v>
      </c>
      <c r="L37" s="68">
        <f t="shared" si="9"/>
        <v>0</v>
      </c>
      <c r="M37" s="68">
        <f t="shared" si="9"/>
        <v>0</v>
      </c>
      <c r="N37" s="68">
        <f t="shared" si="9"/>
        <v>20949</v>
      </c>
      <c r="O37" s="68">
        <f t="shared" si="9"/>
        <v>10216</v>
      </c>
      <c r="P37" s="3"/>
    </row>
    <row r="38" spans="1:16" ht="12.75" customHeight="1" x14ac:dyDescent="0.2">
      <c r="A38" s="109" t="s">
        <v>82</v>
      </c>
      <c r="B38" s="125"/>
      <c r="C38" s="125"/>
      <c r="D38" s="125"/>
      <c r="E38" s="126">
        <f t="shared" ref="E38:O38" si="10">E41</f>
        <v>0</v>
      </c>
      <c r="F38" s="126">
        <f t="shared" si="10"/>
        <v>6301</v>
      </c>
      <c r="G38" s="126">
        <f t="shared" si="10"/>
        <v>0</v>
      </c>
      <c r="H38" s="126">
        <f t="shared" si="10"/>
        <v>4</v>
      </c>
      <c r="I38" s="126">
        <f t="shared" si="10"/>
        <v>0</v>
      </c>
      <c r="J38" s="126">
        <f t="shared" si="10"/>
        <v>0</v>
      </c>
      <c r="K38" s="126">
        <f t="shared" si="10"/>
        <v>0</v>
      </c>
      <c r="L38" s="126">
        <f t="shared" si="10"/>
        <v>0</v>
      </c>
      <c r="M38" s="126">
        <f t="shared" si="10"/>
        <v>0</v>
      </c>
      <c r="N38" s="126">
        <f t="shared" si="10"/>
        <v>6305</v>
      </c>
      <c r="O38" s="126">
        <f t="shared" si="10"/>
        <v>1008</v>
      </c>
      <c r="P38" s="3"/>
    </row>
    <row r="39" spans="1:16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2" t="s">
        <v>85</v>
      </c>
      <c r="E39" s="54">
        <v>22439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22439</v>
      </c>
      <c r="O39" s="54">
        <v>1616</v>
      </c>
      <c r="P39" s="3"/>
    </row>
    <row r="40" spans="1:16" ht="39.7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2" t="s">
        <v>88</v>
      </c>
      <c r="E40" s="54">
        <v>15699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15699</v>
      </c>
      <c r="O40" s="54">
        <v>5006</v>
      </c>
      <c r="P40" s="3"/>
    </row>
    <row r="41" spans="1:16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2" t="s">
        <v>91</v>
      </c>
      <c r="E41" s="54">
        <v>0</v>
      </c>
      <c r="F41" s="54">
        <v>6301</v>
      </c>
      <c r="G41" s="54">
        <v>0</v>
      </c>
      <c r="H41" s="54">
        <v>4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6305</v>
      </c>
      <c r="O41" s="54">
        <v>1008</v>
      </c>
      <c r="P41" s="3"/>
    </row>
    <row r="42" spans="1:16" ht="12.75" customHeight="1" x14ac:dyDescent="0.2">
      <c r="A42" s="71" t="s">
        <v>92</v>
      </c>
      <c r="B42" s="2"/>
      <c r="C42" s="2"/>
      <c r="D42" s="2"/>
      <c r="E42" s="68">
        <f t="shared" ref="E42:O42" si="11">SUM(E39:E41)</f>
        <v>38138</v>
      </c>
      <c r="F42" s="68">
        <f t="shared" si="11"/>
        <v>6301</v>
      </c>
      <c r="G42" s="68">
        <f t="shared" si="11"/>
        <v>0</v>
      </c>
      <c r="H42" s="68">
        <f t="shared" si="11"/>
        <v>4</v>
      </c>
      <c r="I42" s="68">
        <f t="shared" si="11"/>
        <v>0</v>
      </c>
      <c r="J42" s="68">
        <f t="shared" si="11"/>
        <v>0</v>
      </c>
      <c r="K42" s="68">
        <f t="shared" si="11"/>
        <v>0</v>
      </c>
      <c r="L42" s="68">
        <f t="shared" si="11"/>
        <v>0</v>
      </c>
      <c r="M42" s="68">
        <f t="shared" si="11"/>
        <v>0</v>
      </c>
      <c r="N42" s="68">
        <f t="shared" si="11"/>
        <v>44443</v>
      </c>
      <c r="O42" s="68">
        <f t="shared" si="11"/>
        <v>7630</v>
      </c>
      <c r="P42" s="3"/>
    </row>
    <row r="43" spans="1:16" ht="25.5" customHeight="1" x14ac:dyDescent="0.2">
      <c r="A43" s="57" t="s">
        <v>93</v>
      </c>
      <c r="B43" s="58"/>
      <c r="C43" s="58"/>
      <c r="D43" s="58"/>
      <c r="E43" s="126">
        <f t="shared" ref="E43:O43" si="12">SUM(E44:E45)</f>
        <v>2902</v>
      </c>
      <c r="F43" s="126">
        <f t="shared" si="12"/>
        <v>0</v>
      </c>
      <c r="G43" s="126">
        <f t="shared" si="12"/>
        <v>0</v>
      </c>
      <c r="H43" s="126">
        <f t="shared" si="12"/>
        <v>0</v>
      </c>
      <c r="I43" s="126">
        <f t="shared" si="12"/>
        <v>0</v>
      </c>
      <c r="J43" s="126">
        <f t="shared" si="12"/>
        <v>0</v>
      </c>
      <c r="K43" s="126">
        <f t="shared" si="12"/>
        <v>0</v>
      </c>
      <c r="L43" s="126">
        <f t="shared" si="12"/>
        <v>0</v>
      </c>
      <c r="M43" s="126">
        <f t="shared" si="12"/>
        <v>0</v>
      </c>
      <c r="N43" s="126">
        <f t="shared" si="12"/>
        <v>2902</v>
      </c>
      <c r="O43" s="126">
        <f t="shared" si="12"/>
        <v>563</v>
      </c>
      <c r="P43" s="3"/>
    </row>
    <row r="44" spans="1:16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2" t="s">
        <v>96</v>
      </c>
      <c r="E44" s="54">
        <v>2329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2329</v>
      </c>
      <c r="O44" s="54">
        <v>64</v>
      </c>
      <c r="P44" s="3"/>
    </row>
    <row r="45" spans="1:16" ht="38.25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2" t="s">
        <v>99</v>
      </c>
      <c r="E45" s="127">
        <v>573</v>
      </c>
      <c r="F45" s="127"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573</v>
      </c>
      <c r="O45" s="127">
        <v>499</v>
      </c>
      <c r="P45" s="3"/>
    </row>
    <row r="46" spans="1:16" ht="25.5" customHeight="1" x14ac:dyDescent="0.2">
      <c r="A46" s="112" t="s">
        <v>100</v>
      </c>
      <c r="B46" s="58"/>
      <c r="C46" s="58"/>
      <c r="D46" s="58"/>
      <c r="E46" s="126">
        <f t="shared" ref="E46:O46" si="13">SUM(E47:E49)</f>
        <v>32163</v>
      </c>
      <c r="F46" s="126">
        <f t="shared" si="13"/>
        <v>1172</v>
      </c>
      <c r="G46" s="126">
        <f t="shared" si="13"/>
        <v>0</v>
      </c>
      <c r="H46" s="126">
        <f t="shared" si="13"/>
        <v>0</v>
      </c>
      <c r="I46" s="126">
        <f t="shared" si="13"/>
        <v>0</v>
      </c>
      <c r="J46" s="126">
        <f t="shared" si="13"/>
        <v>0</v>
      </c>
      <c r="K46" s="126">
        <f t="shared" si="13"/>
        <v>0</v>
      </c>
      <c r="L46" s="126">
        <f t="shared" si="13"/>
        <v>0</v>
      </c>
      <c r="M46" s="126">
        <f t="shared" si="13"/>
        <v>0</v>
      </c>
      <c r="N46" s="126">
        <f t="shared" si="13"/>
        <v>33335</v>
      </c>
      <c r="O46" s="128">
        <f t="shared" si="13"/>
        <v>18274</v>
      </c>
      <c r="P46" s="3"/>
    </row>
    <row r="47" spans="1:16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2" t="s">
        <v>103</v>
      </c>
      <c r="E47" s="54">
        <v>519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519</v>
      </c>
      <c r="O47" s="54">
        <v>504</v>
      </c>
      <c r="P47" s="3"/>
    </row>
    <row r="48" spans="1:16" ht="38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2" t="s">
        <v>106</v>
      </c>
      <c r="E48" s="54">
        <v>31026</v>
      </c>
      <c r="F48" s="54">
        <v>135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31161</v>
      </c>
      <c r="O48" s="54">
        <v>16815</v>
      </c>
      <c r="P48" s="3"/>
    </row>
    <row r="49" spans="1:16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2" t="s">
        <v>108</v>
      </c>
      <c r="E49" s="54">
        <v>618</v>
      </c>
      <c r="F49" s="54">
        <v>1037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1655</v>
      </c>
      <c r="O49" s="54">
        <v>955</v>
      </c>
      <c r="P49" s="3"/>
    </row>
    <row r="50" spans="1:16" ht="25.5" customHeight="1" x14ac:dyDescent="0.2">
      <c r="A50" s="57" t="s">
        <v>109</v>
      </c>
      <c r="B50" s="58"/>
      <c r="C50" s="58"/>
      <c r="D50" s="58"/>
      <c r="E50" s="126">
        <f t="shared" ref="E50:F50" si="14">SUM(E51:E52)</f>
        <v>4046</v>
      </c>
      <c r="F50" s="126">
        <f t="shared" si="14"/>
        <v>305</v>
      </c>
      <c r="G50" s="126">
        <v>398</v>
      </c>
      <c r="H50" s="126">
        <f t="shared" ref="H50:O50" si="15">SUM(H51:H52)</f>
        <v>0</v>
      </c>
      <c r="I50" s="126">
        <f t="shared" si="15"/>
        <v>0</v>
      </c>
      <c r="J50" s="126">
        <f t="shared" si="15"/>
        <v>0</v>
      </c>
      <c r="K50" s="126">
        <f t="shared" si="15"/>
        <v>0</v>
      </c>
      <c r="L50" s="126">
        <f t="shared" si="15"/>
        <v>0</v>
      </c>
      <c r="M50" s="126">
        <f t="shared" si="15"/>
        <v>0</v>
      </c>
      <c r="N50" s="126">
        <f t="shared" si="15"/>
        <v>8200</v>
      </c>
      <c r="O50" s="126">
        <f t="shared" si="15"/>
        <v>2596</v>
      </c>
      <c r="P50" s="3"/>
    </row>
    <row r="51" spans="1:16" ht="15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2" t="s">
        <v>112</v>
      </c>
      <c r="E51" s="54">
        <v>690</v>
      </c>
      <c r="F51" s="54">
        <v>0</v>
      </c>
      <c r="G51" s="54">
        <v>398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1088</v>
      </c>
      <c r="O51" s="54">
        <v>46</v>
      </c>
      <c r="P51" s="3"/>
    </row>
    <row r="52" spans="1:16" ht="41.25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2" t="s">
        <v>115</v>
      </c>
      <c r="E52" s="54">
        <v>3356</v>
      </c>
      <c r="F52" s="54">
        <v>305</v>
      </c>
      <c r="G52" s="54">
        <v>3451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7112</v>
      </c>
      <c r="O52" s="54">
        <v>2550</v>
      </c>
      <c r="P52" s="3"/>
    </row>
    <row r="53" spans="1:16" ht="25.5" customHeight="1" x14ac:dyDescent="0.2">
      <c r="A53" s="76" t="s">
        <v>116</v>
      </c>
      <c r="B53" s="77"/>
      <c r="C53" s="77"/>
      <c r="D53" s="77"/>
      <c r="E53" s="79">
        <f t="shared" ref="E53:O53" si="16">E25+E16+E13+E10</f>
        <v>1180045</v>
      </c>
      <c r="F53" s="79">
        <f t="shared" si="16"/>
        <v>127410</v>
      </c>
      <c r="G53" s="79">
        <f t="shared" si="16"/>
        <v>4081</v>
      </c>
      <c r="H53" s="79">
        <f t="shared" si="16"/>
        <v>137</v>
      </c>
      <c r="I53" s="79">
        <f t="shared" si="16"/>
        <v>539</v>
      </c>
      <c r="J53" s="79">
        <f t="shared" si="16"/>
        <v>532</v>
      </c>
      <c r="K53" s="79">
        <f t="shared" si="16"/>
        <v>1946</v>
      </c>
      <c r="L53" s="79">
        <f t="shared" si="16"/>
        <v>18</v>
      </c>
      <c r="M53" s="79">
        <f t="shared" si="16"/>
        <v>540</v>
      </c>
      <c r="N53" s="79">
        <f t="shared" si="16"/>
        <v>1315251</v>
      </c>
      <c r="O53" s="79">
        <f t="shared" si="16"/>
        <v>684477</v>
      </c>
      <c r="P53" s="3"/>
    </row>
    <row r="54" spans="1:1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 x14ac:dyDescent="0.2"/>
    <row r="255" spans="1:16" ht="15.75" customHeight="1" x14ac:dyDescent="0.2"/>
    <row r="256" spans="1:1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N3:N4"/>
    <mergeCell ref="A1:O1"/>
    <mergeCell ref="A2:A5"/>
    <mergeCell ref="E2:O2"/>
    <mergeCell ref="E3:E4"/>
    <mergeCell ref="F3:F4"/>
    <mergeCell ref="G3:G4"/>
    <mergeCell ref="H3:H4"/>
    <mergeCell ref="O3:O4"/>
    <mergeCell ref="I3:I4"/>
    <mergeCell ref="J3:J4"/>
    <mergeCell ref="K3:K4"/>
    <mergeCell ref="L3:L4"/>
    <mergeCell ref="M3:M4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0"/>
  <sheetViews>
    <sheetView topLeftCell="A47" workbookViewId="0">
      <selection activeCell="M61" sqref="M61"/>
    </sheetView>
  </sheetViews>
  <sheetFormatPr defaultColWidth="14.42578125" defaultRowHeight="15" customHeight="1" x14ac:dyDescent="0.2"/>
  <cols>
    <col min="1" max="1" width="46.7109375" customWidth="1"/>
    <col min="2" max="2" width="27" hidden="1" customWidth="1"/>
    <col min="3" max="3" width="10.42578125" hidden="1" customWidth="1"/>
    <col min="4" max="4" width="21.5703125" hidden="1" customWidth="1"/>
    <col min="5" max="5" width="10.28515625" customWidth="1"/>
    <col min="6" max="6" width="10" customWidth="1"/>
    <col min="7" max="7" width="8.140625" customWidth="1"/>
    <col min="8" max="9" width="8" customWidth="1"/>
    <col min="10" max="10" width="7.5703125" customWidth="1"/>
    <col min="11" max="11" width="8.85546875" customWidth="1"/>
    <col min="12" max="12" width="10.140625" customWidth="1"/>
    <col min="13" max="13" width="13.28515625" customWidth="1"/>
    <col min="14" max="14" width="12.7109375" customWidth="1"/>
    <col min="15" max="15" width="11.140625" customWidth="1"/>
    <col min="16" max="16" width="7" hidden="1" customWidth="1"/>
    <col min="17" max="17" width="11" customWidth="1"/>
    <col min="18" max="26" width="8.7109375" customWidth="1"/>
  </cols>
  <sheetData>
    <row r="1" spans="1:26" ht="0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9"/>
      <c r="P1" s="3"/>
      <c r="Q1" s="3"/>
      <c r="R1" s="3"/>
    </row>
    <row r="2" spans="1:26" ht="14.25" customHeight="1" x14ac:dyDescent="0.2">
      <c r="A2" s="369" t="s">
        <v>141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13"/>
      <c r="Q2" s="13"/>
      <c r="R2" s="3"/>
    </row>
    <row r="3" spans="1:26" ht="12.75" customHeight="1" x14ac:dyDescent="0.2">
      <c r="A3" s="362" t="s">
        <v>1</v>
      </c>
      <c r="B3" s="13"/>
      <c r="C3" s="116"/>
      <c r="D3" s="116"/>
      <c r="E3" s="370" t="s">
        <v>142</v>
      </c>
      <c r="F3" s="353"/>
      <c r="G3" s="353"/>
      <c r="H3" s="353"/>
      <c r="I3" s="353"/>
      <c r="J3" s="353"/>
      <c r="K3" s="353"/>
      <c r="L3" s="353"/>
      <c r="M3" s="353"/>
      <c r="N3" s="353"/>
      <c r="O3" s="354"/>
      <c r="P3" s="130"/>
      <c r="Q3" s="90"/>
      <c r="R3" s="3"/>
    </row>
    <row r="4" spans="1:26" ht="19.5" customHeight="1" x14ac:dyDescent="0.2">
      <c r="A4" s="351"/>
      <c r="B4" s="114"/>
      <c r="C4" s="115"/>
      <c r="D4" s="115"/>
      <c r="E4" s="346" t="s">
        <v>119</v>
      </c>
      <c r="F4" s="346" t="s">
        <v>120</v>
      </c>
      <c r="G4" s="346" t="s">
        <v>137</v>
      </c>
      <c r="H4" s="359" t="s">
        <v>138</v>
      </c>
      <c r="I4" s="346" t="s">
        <v>123</v>
      </c>
      <c r="J4" s="346" t="s">
        <v>124</v>
      </c>
      <c r="K4" s="359" t="s">
        <v>125</v>
      </c>
      <c r="L4" s="359" t="s">
        <v>126</v>
      </c>
      <c r="M4" s="346" t="s">
        <v>143</v>
      </c>
      <c r="N4" s="359" t="s">
        <v>128</v>
      </c>
      <c r="O4" s="359" t="s">
        <v>129</v>
      </c>
      <c r="P4" s="131"/>
      <c r="Q4" s="132"/>
      <c r="R4" s="3"/>
    </row>
    <row r="5" spans="1:26" ht="116.25" customHeight="1" x14ac:dyDescent="0.2">
      <c r="A5" s="351"/>
      <c r="B5" s="114"/>
      <c r="C5" s="115"/>
      <c r="D5" s="11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133"/>
      <c r="Q5" s="134"/>
      <c r="R5" s="3"/>
    </row>
    <row r="6" spans="1:26" ht="12.75" customHeight="1" x14ac:dyDescent="0.2">
      <c r="A6" s="348"/>
      <c r="B6" s="119"/>
      <c r="C6" s="119"/>
      <c r="D6" s="119"/>
      <c r="E6" s="135" t="s">
        <v>131</v>
      </c>
      <c r="F6" s="135" t="s">
        <v>131</v>
      </c>
      <c r="G6" s="135" t="s">
        <v>131</v>
      </c>
      <c r="H6" s="135" t="s">
        <v>131</v>
      </c>
      <c r="I6" s="135" t="s">
        <v>131</v>
      </c>
      <c r="J6" s="135" t="s">
        <v>131</v>
      </c>
      <c r="K6" s="135" t="s">
        <v>131</v>
      </c>
      <c r="L6" s="135" t="s">
        <v>131</v>
      </c>
      <c r="M6" s="135" t="s">
        <v>131</v>
      </c>
      <c r="N6" s="135" t="s">
        <v>131</v>
      </c>
      <c r="O6" s="136" t="s">
        <v>131</v>
      </c>
      <c r="P6" s="133"/>
      <c r="Q6" s="134"/>
      <c r="R6" s="3"/>
    </row>
    <row r="7" spans="1:26" ht="10.5" customHeight="1" x14ac:dyDescent="0.2">
      <c r="A7" s="11" t="s">
        <v>144</v>
      </c>
      <c r="B7" s="11" t="s">
        <v>14</v>
      </c>
      <c r="C7" s="12" t="s">
        <v>15</v>
      </c>
      <c r="D7" s="11" t="s">
        <v>16</v>
      </c>
      <c r="E7" s="137">
        <v>31</v>
      </c>
      <c r="F7" s="137">
        <v>32</v>
      </c>
      <c r="G7" s="137">
        <v>33</v>
      </c>
      <c r="H7" s="137">
        <v>34</v>
      </c>
      <c r="I7" s="137">
        <v>35</v>
      </c>
      <c r="J7" s="137">
        <v>36</v>
      </c>
      <c r="K7" s="137">
        <v>37</v>
      </c>
      <c r="L7" s="137">
        <v>38</v>
      </c>
      <c r="M7" s="137">
        <v>39</v>
      </c>
      <c r="N7" s="138">
        <v>40</v>
      </c>
      <c r="O7" s="137">
        <v>41</v>
      </c>
      <c r="P7" s="139"/>
      <c r="Q7" s="13"/>
      <c r="R7" s="3"/>
    </row>
    <row r="8" spans="1:26" ht="12.75" hidden="1" customHeight="1" x14ac:dyDescent="0.2">
      <c r="A8" s="14" t="s">
        <v>17</v>
      </c>
      <c r="B8" s="14"/>
      <c r="C8" s="14"/>
      <c r="D8" s="14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139"/>
      <c r="Q8" s="1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14" t="s">
        <v>18</v>
      </c>
      <c r="B9" s="14"/>
      <c r="C9" s="14"/>
      <c r="D9" s="14"/>
      <c r="E9" s="14"/>
      <c r="F9" s="2"/>
      <c r="G9" s="14"/>
      <c r="H9" s="14"/>
      <c r="I9" s="14"/>
      <c r="J9" s="14"/>
      <c r="K9" s="14"/>
      <c r="L9" s="14"/>
      <c r="M9" s="14"/>
      <c r="N9" s="14"/>
      <c r="O9" s="14"/>
      <c r="P9" s="139"/>
      <c r="Q9" s="1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14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39"/>
      <c r="Q10" s="1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140" t="s">
        <v>20</v>
      </c>
      <c r="B11" s="18"/>
      <c r="C11" s="18"/>
      <c r="D11" s="19"/>
      <c r="E11" s="141">
        <f t="shared" ref="E11:O11" si="0">SUM(E12:E13)</f>
        <v>1973324</v>
      </c>
      <c r="F11" s="141">
        <f t="shared" si="0"/>
        <v>421445</v>
      </c>
      <c r="G11" s="141">
        <f t="shared" si="0"/>
        <v>63906</v>
      </c>
      <c r="H11" s="141">
        <f t="shared" si="0"/>
        <v>5822</v>
      </c>
      <c r="I11" s="141">
        <f t="shared" si="0"/>
        <v>29985</v>
      </c>
      <c r="J11" s="141">
        <f t="shared" si="0"/>
        <v>7039</v>
      </c>
      <c r="K11" s="141">
        <f t="shared" si="0"/>
        <v>141356</v>
      </c>
      <c r="L11" s="141">
        <f t="shared" si="0"/>
        <v>0</v>
      </c>
      <c r="M11" s="141">
        <f t="shared" si="0"/>
        <v>137998</v>
      </c>
      <c r="N11" s="141">
        <f t="shared" si="0"/>
        <v>2780875</v>
      </c>
      <c r="O11" s="141">
        <f t="shared" si="0"/>
        <v>553750</v>
      </c>
      <c r="P11" s="139"/>
      <c r="Q11" s="13"/>
      <c r="R11" s="3"/>
    </row>
    <row r="12" spans="1:26" ht="16.5" customHeight="1" x14ac:dyDescent="0.2">
      <c r="A12" s="142" t="s">
        <v>21</v>
      </c>
      <c r="B12" s="2" t="s">
        <v>22</v>
      </c>
      <c r="C12" s="2" t="str">
        <f>VLOOKUP(B12,serial!$C$1:$D$37,2,FALSE)</f>
        <v>BN</v>
      </c>
      <c r="D12" s="2" t="s">
        <v>23</v>
      </c>
      <c r="E12" s="25">
        <v>1745181</v>
      </c>
      <c r="F12" s="92">
        <v>392606</v>
      </c>
      <c r="G12" s="92">
        <v>63906</v>
      </c>
      <c r="H12" s="92">
        <v>5822</v>
      </c>
      <c r="I12" s="92">
        <v>26360</v>
      </c>
      <c r="J12" s="92">
        <v>5340</v>
      </c>
      <c r="K12" s="92">
        <v>140556</v>
      </c>
      <c r="L12" s="92">
        <v>0</v>
      </c>
      <c r="M12" s="92">
        <v>135061</v>
      </c>
      <c r="N12" s="92">
        <v>2514832</v>
      </c>
      <c r="O12" s="92">
        <v>385377</v>
      </c>
      <c r="P12" s="139"/>
      <c r="Q12" s="13"/>
      <c r="R12" s="3"/>
    </row>
    <row r="13" spans="1:26" ht="15.75" customHeight="1" x14ac:dyDescent="0.2">
      <c r="A13" s="142" t="s">
        <v>24</v>
      </c>
      <c r="B13" s="2" t="s">
        <v>25</v>
      </c>
      <c r="C13" s="2" t="str">
        <f>VLOOKUP(B13,serial!$C$1:$D$37,2,FALSE)</f>
        <v>BNC</v>
      </c>
      <c r="D13" s="2" t="s">
        <v>26</v>
      </c>
      <c r="E13" s="143">
        <v>228143</v>
      </c>
      <c r="F13" s="144">
        <v>28839</v>
      </c>
      <c r="G13" s="144">
        <v>0</v>
      </c>
      <c r="H13" s="144">
        <v>0</v>
      </c>
      <c r="I13" s="144">
        <v>3625</v>
      </c>
      <c r="J13" s="144">
        <v>1699</v>
      </c>
      <c r="K13" s="144">
        <v>800</v>
      </c>
      <c r="L13" s="144">
        <v>0</v>
      </c>
      <c r="M13" s="144">
        <v>2937</v>
      </c>
      <c r="N13" s="144">
        <v>266043</v>
      </c>
      <c r="O13" s="23">
        <v>168373</v>
      </c>
      <c r="P13" s="139"/>
      <c r="Q13" s="13"/>
      <c r="R13" s="3"/>
    </row>
    <row r="14" spans="1:26" ht="14.25" customHeight="1" x14ac:dyDescent="0.2">
      <c r="A14" s="140" t="s">
        <v>27</v>
      </c>
      <c r="B14" s="18"/>
      <c r="C14" s="18"/>
      <c r="D14" s="19"/>
      <c r="E14" s="20">
        <f t="shared" ref="E14:O14" si="1">SUM(E15:E16)</f>
        <v>12342294</v>
      </c>
      <c r="F14" s="20">
        <f t="shared" si="1"/>
        <v>364137</v>
      </c>
      <c r="G14" s="20">
        <f t="shared" si="1"/>
        <v>39434</v>
      </c>
      <c r="H14" s="20">
        <f t="shared" si="1"/>
        <v>20</v>
      </c>
      <c r="I14" s="20">
        <f t="shared" si="1"/>
        <v>28915</v>
      </c>
      <c r="J14" s="20">
        <f t="shared" si="1"/>
        <v>17944</v>
      </c>
      <c r="K14" s="20">
        <f t="shared" si="1"/>
        <v>2245</v>
      </c>
      <c r="L14" s="20">
        <f t="shared" si="1"/>
        <v>12</v>
      </c>
      <c r="M14" s="20">
        <f t="shared" si="1"/>
        <v>4422</v>
      </c>
      <c r="N14" s="20">
        <f t="shared" si="1"/>
        <v>12799423</v>
      </c>
      <c r="O14" s="20">
        <f t="shared" si="1"/>
        <v>7372239</v>
      </c>
      <c r="P14" s="139"/>
      <c r="Q14" s="13"/>
      <c r="R14" s="3"/>
    </row>
    <row r="15" spans="1:26" ht="16.5" customHeight="1" x14ac:dyDescent="0.2">
      <c r="A15" s="142" t="s">
        <v>28</v>
      </c>
      <c r="B15" s="2" t="s">
        <v>29</v>
      </c>
      <c r="C15" s="2" t="str">
        <f>VLOOKUP(B15,serial!$C$1:$D$37,2,FALSE)</f>
        <v>BO</v>
      </c>
      <c r="D15" s="24" t="s">
        <v>30</v>
      </c>
      <c r="E15" s="27">
        <v>4206442</v>
      </c>
      <c r="F15" s="27">
        <v>210475</v>
      </c>
      <c r="G15" s="27">
        <v>38446</v>
      </c>
      <c r="H15" s="27">
        <v>9</v>
      </c>
      <c r="I15" s="27">
        <v>28466</v>
      </c>
      <c r="J15" s="27">
        <v>17141</v>
      </c>
      <c r="K15" s="27">
        <v>1617</v>
      </c>
      <c r="L15" s="27">
        <v>12</v>
      </c>
      <c r="M15" s="27">
        <v>4096</v>
      </c>
      <c r="N15" s="27">
        <v>4506704</v>
      </c>
      <c r="O15" s="27">
        <v>2182800</v>
      </c>
      <c r="P15" s="145"/>
      <c r="Q15" s="13"/>
      <c r="R15" s="3"/>
    </row>
    <row r="16" spans="1:26" ht="17.25" customHeight="1" x14ac:dyDescent="0.2">
      <c r="A16" s="142" t="s">
        <v>31</v>
      </c>
      <c r="B16" s="2" t="s">
        <v>32</v>
      </c>
      <c r="C16" s="2" t="str">
        <f>VLOOKUP(B16,serial!$C$1:$D$37,2,FALSE)</f>
        <v>BCS</v>
      </c>
      <c r="D16" s="26" t="s">
        <v>33</v>
      </c>
      <c r="E16" s="25">
        <v>8135852</v>
      </c>
      <c r="F16" s="92">
        <v>153662</v>
      </c>
      <c r="G16" s="92">
        <v>988</v>
      </c>
      <c r="H16" s="92">
        <v>11</v>
      </c>
      <c r="I16" s="92">
        <v>449</v>
      </c>
      <c r="J16" s="92">
        <v>803</v>
      </c>
      <c r="K16" s="92">
        <v>628</v>
      </c>
      <c r="L16" s="92">
        <v>0</v>
      </c>
      <c r="M16" s="92">
        <v>326</v>
      </c>
      <c r="N16" s="92">
        <v>8292719</v>
      </c>
      <c r="O16" s="28">
        <v>5189439</v>
      </c>
      <c r="P16" s="139"/>
      <c r="Q16" s="13"/>
      <c r="R16" s="3"/>
    </row>
    <row r="17" spans="1:26" ht="15.75" customHeight="1" x14ac:dyDescent="0.2">
      <c r="A17" s="140" t="s">
        <v>34</v>
      </c>
      <c r="B17" s="18"/>
      <c r="C17" s="18"/>
      <c r="D17" s="29"/>
      <c r="E17" s="20">
        <f>E18+E19+E22+E23</f>
        <v>26381155</v>
      </c>
      <c r="F17" s="20">
        <f t="shared" ref="F17:O17" si="2">F18+F19+F22+F23</f>
        <v>1235335</v>
      </c>
      <c r="G17" s="20">
        <f t="shared" si="2"/>
        <v>251283</v>
      </c>
      <c r="H17" s="20">
        <f t="shared" si="2"/>
        <v>196593</v>
      </c>
      <c r="I17" s="20">
        <f t="shared" si="2"/>
        <v>16037</v>
      </c>
      <c r="J17" s="20">
        <f t="shared" si="2"/>
        <v>17601</v>
      </c>
      <c r="K17" s="20">
        <f t="shared" si="2"/>
        <v>30616</v>
      </c>
      <c r="L17" s="20">
        <f t="shared" si="2"/>
        <v>752</v>
      </c>
      <c r="M17" s="20">
        <f t="shared" si="2"/>
        <v>90262</v>
      </c>
      <c r="N17" s="20">
        <f t="shared" si="2"/>
        <v>28217093</v>
      </c>
      <c r="O17" s="20">
        <f t="shared" si="2"/>
        <v>15967871</v>
      </c>
      <c r="P17" s="139"/>
      <c r="Q17" s="13"/>
      <c r="R17" s="3"/>
    </row>
    <row r="18" spans="1:26" ht="15" customHeight="1" x14ac:dyDescent="0.2">
      <c r="A18" s="146" t="s">
        <v>35</v>
      </c>
      <c r="B18" s="31" t="s">
        <v>36</v>
      </c>
      <c r="C18" s="31" t="str">
        <f>VLOOKUP(B18,serial!$C$1:$D$37,2,FALSE)</f>
        <v>BI_S</v>
      </c>
      <c r="D18" s="32" t="s">
        <v>37</v>
      </c>
      <c r="E18" s="120">
        <v>5459903</v>
      </c>
      <c r="F18" s="120">
        <v>1144795</v>
      </c>
      <c r="G18" s="120">
        <v>143324</v>
      </c>
      <c r="H18" s="120">
        <v>196577</v>
      </c>
      <c r="I18" s="120">
        <v>12792</v>
      </c>
      <c r="J18" s="120">
        <v>15769</v>
      </c>
      <c r="K18" s="120">
        <v>6541</v>
      </c>
      <c r="L18" s="120">
        <v>17</v>
      </c>
      <c r="M18" s="120">
        <v>84086</v>
      </c>
      <c r="N18" s="120">
        <v>7061353</v>
      </c>
      <c r="O18" s="120">
        <v>2312902</v>
      </c>
      <c r="P18" s="139"/>
      <c r="Q18" s="13"/>
      <c r="R18" s="3"/>
    </row>
    <row r="19" spans="1:26" ht="40.5" customHeight="1" x14ac:dyDescent="0.2">
      <c r="A19" s="147" t="s">
        <v>38</v>
      </c>
      <c r="B19" s="148" t="s">
        <v>39</v>
      </c>
      <c r="C19" s="148" t="str">
        <f>VLOOKUP(B19,serial!$C$1:$D$37,2,FALSE)</f>
        <v>BI_PT</v>
      </c>
      <c r="D19" s="149" t="s">
        <v>40</v>
      </c>
      <c r="E19" s="37">
        <f>E20+E21+E36+E41+E46+E49+E53</f>
        <v>1921272</v>
      </c>
      <c r="F19" s="37">
        <f t="shared" ref="F19:O19" si="3">F20+F21+F36+F41+F46+F49+F53</f>
        <v>36328</v>
      </c>
      <c r="G19" s="37">
        <f t="shared" si="3"/>
        <v>66482</v>
      </c>
      <c r="H19" s="37">
        <f t="shared" si="3"/>
        <v>0</v>
      </c>
      <c r="I19" s="37">
        <f t="shared" si="3"/>
        <v>86</v>
      </c>
      <c r="J19" s="37">
        <f t="shared" si="3"/>
        <v>284</v>
      </c>
      <c r="K19" s="37">
        <f t="shared" si="3"/>
        <v>237</v>
      </c>
      <c r="L19" s="37">
        <f t="shared" si="3"/>
        <v>0</v>
      </c>
      <c r="M19" s="37">
        <f t="shared" si="3"/>
        <v>4412</v>
      </c>
      <c r="N19" s="37">
        <f t="shared" si="3"/>
        <v>2029011</v>
      </c>
      <c r="O19" s="37">
        <f t="shared" si="3"/>
        <v>1107888</v>
      </c>
      <c r="P19" s="139"/>
      <c r="Q19" s="13"/>
      <c r="R19" s="3"/>
    </row>
    <row r="20" spans="1:26" ht="27" customHeight="1" x14ac:dyDescent="0.2">
      <c r="A20" s="150" t="s">
        <v>41</v>
      </c>
      <c r="B20" s="2"/>
      <c r="C20" s="2"/>
      <c r="D20" s="24"/>
      <c r="E20" s="41">
        <v>194325</v>
      </c>
      <c r="F20" s="41">
        <v>3755</v>
      </c>
      <c r="G20" s="41">
        <v>570</v>
      </c>
      <c r="H20" s="41">
        <v>0</v>
      </c>
      <c r="I20" s="41">
        <v>0</v>
      </c>
      <c r="J20" s="41">
        <v>99</v>
      </c>
      <c r="K20" s="41">
        <v>8</v>
      </c>
      <c r="L20" s="41">
        <v>0</v>
      </c>
      <c r="M20" s="41">
        <v>0</v>
      </c>
      <c r="N20" s="41">
        <v>198757</v>
      </c>
      <c r="O20" s="41">
        <v>138577</v>
      </c>
      <c r="P20" s="139"/>
      <c r="Q20" s="1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150" t="s">
        <v>42</v>
      </c>
      <c r="B21" s="2"/>
      <c r="C21" s="2"/>
      <c r="D21" s="24"/>
      <c r="E21" s="41">
        <v>62617</v>
      </c>
      <c r="F21" s="41">
        <v>629</v>
      </c>
      <c r="G21" s="41">
        <v>0</v>
      </c>
      <c r="H21" s="41">
        <v>0</v>
      </c>
      <c r="I21" s="41">
        <v>11</v>
      </c>
      <c r="J21" s="41">
        <v>0</v>
      </c>
      <c r="K21" s="41">
        <v>60</v>
      </c>
      <c r="L21" s="41">
        <v>0</v>
      </c>
      <c r="M21" s="41">
        <v>0</v>
      </c>
      <c r="N21" s="41">
        <v>63317</v>
      </c>
      <c r="O21" s="41">
        <v>30423</v>
      </c>
      <c r="P21" s="139"/>
      <c r="Q21" s="13"/>
      <c r="R21" s="3"/>
      <c r="S21" s="3"/>
      <c r="T21" s="3"/>
      <c r="U21" s="3"/>
      <c r="V21" s="3"/>
      <c r="W21" s="3"/>
      <c r="X21" s="3"/>
      <c r="Y21" s="3"/>
      <c r="Z21" s="3"/>
    </row>
    <row r="22" spans="1:26" ht="24.75" customHeight="1" x14ac:dyDescent="0.2">
      <c r="A22" s="151" t="s">
        <v>43</v>
      </c>
      <c r="B22" s="43" t="s">
        <v>44</v>
      </c>
      <c r="C22" s="43" t="str">
        <f>VLOOKUP(B22,serial!$C$1:$D$37,2,FALSE)</f>
        <v>BT_SP</v>
      </c>
      <c r="D22" s="44" t="s">
        <v>45</v>
      </c>
      <c r="E22" s="45">
        <f t="shared" ref="E22:O22" si="4">E50</f>
        <v>642107</v>
      </c>
      <c r="F22" s="45">
        <f t="shared" si="4"/>
        <v>7975</v>
      </c>
      <c r="G22" s="45">
        <f t="shared" si="4"/>
        <v>0</v>
      </c>
      <c r="H22" s="45">
        <f t="shared" si="4"/>
        <v>0</v>
      </c>
      <c r="I22" s="45">
        <f t="shared" si="4"/>
        <v>50</v>
      </c>
      <c r="J22" s="45">
        <f t="shared" si="4"/>
        <v>231</v>
      </c>
      <c r="K22" s="45">
        <f t="shared" si="4"/>
        <v>273</v>
      </c>
      <c r="L22" s="45">
        <f t="shared" si="4"/>
        <v>261</v>
      </c>
      <c r="M22" s="45">
        <f t="shared" si="4"/>
        <v>25</v>
      </c>
      <c r="N22" s="45">
        <f t="shared" si="4"/>
        <v>650922</v>
      </c>
      <c r="O22" s="45">
        <f t="shared" si="4"/>
        <v>416043</v>
      </c>
      <c r="P22" s="139"/>
      <c r="Q22" s="13"/>
      <c r="R22" s="3"/>
    </row>
    <row r="23" spans="1:26" ht="15" customHeight="1" x14ac:dyDescent="0.2">
      <c r="A23" s="147" t="s">
        <v>46</v>
      </c>
      <c r="B23" s="35" t="s">
        <v>47</v>
      </c>
      <c r="C23" s="35" t="str">
        <f>VLOOKUP(B23,serial!$C$1:$D$37,2,FALSE)</f>
        <v>BI_IG</v>
      </c>
      <c r="D23" s="46" t="s">
        <v>48</v>
      </c>
      <c r="E23" s="37">
        <f t="shared" ref="E23:O23" si="5">E24+E25</f>
        <v>18357873</v>
      </c>
      <c r="F23" s="37">
        <f t="shared" si="5"/>
        <v>46237</v>
      </c>
      <c r="G23" s="37">
        <f t="shared" si="5"/>
        <v>41477</v>
      </c>
      <c r="H23" s="37">
        <f t="shared" si="5"/>
        <v>16</v>
      </c>
      <c r="I23" s="37">
        <f t="shared" si="5"/>
        <v>3109</v>
      </c>
      <c r="J23" s="37">
        <f t="shared" si="5"/>
        <v>1317</v>
      </c>
      <c r="K23" s="37">
        <f t="shared" si="5"/>
        <v>23565</v>
      </c>
      <c r="L23" s="37">
        <f t="shared" si="5"/>
        <v>474</v>
      </c>
      <c r="M23" s="37">
        <f t="shared" si="5"/>
        <v>1739</v>
      </c>
      <c r="N23" s="37">
        <f t="shared" si="5"/>
        <v>18475807</v>
      </c>
      <c r="O23" s="37">
        <f t="shared" si="5"/>
        <v>12131038</v>
      </c>
      <c r="P23" s="139"/>
      <c r="Q23" s="13"/>
      <c r="R23" s="3"/>
    </row>
    <row r="24" spans="1:26" ht="15" customHeight="1" x14ac:dyDescent="0.2">
      <c r="A24" s="142" t="s">
        <v>49</v>
      </c>
      <c r="B24" s="39"/>
      <c r="C24" s="39"/>
      <c r="D24" s="121"/>
      <c r="E24" s="41">
        <v>11480734</v>
      </c>
      <c r="F24" s="41">
        <v>20899</v>
      </c>
      <c r="G24" s="41">
        <v>41095</v>
      </c>
      <c r="H24" s="41">
        <v>0</v>
      </c>
      <c r="I24" s="41">
        <v>2143</v>
      </c>
      <c r="J24" s="41">
        <v>1143</v>
      </c>
      <c r="K24" s="41">
        <v>13083</v>
      </c>
      <c r="L24" s="41">
        <v>474</v>
      </c>
      <c r="M24" s="41">
        <v>1491</v>
      </c>
      <c r="N24" s="41">
        <v>11561062</v>
      </c>
      <c r="O24" s="41">
        <v>7630889</v>
      </c>
      <c r="P24" s="139"/>
      <c r="Q24" s="1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142" t="s">
        <v>50</v>
      </c>
      <c r="B25" s="39"/>
      <c r="C25" s="39"/>
      <c r="D25" s="121"/>
      <c r="E25" s="41">
        <v>6877139</v>
      </c>
      <c r="F25" s="41">
        <v>25338</v>
      </c>
      <c r="G25" s="41">
        <v>382</v>
      </c>
      <c r="H25" s="41">
        <v>16</v>
      </c>
      <c r="I25" s="41">
        <v>966</v>
      </c>
      <c r="J25" s="41">
        <v>174</v>
      </c>
      <c r="K25" s="41">
        <v>10482</v>
      </c>
      <c r="L25" s="41">
        <v>0</v>
      </c>
      <c r="M25" s="41">
        <v>248</v>
      </c>
      <c r="N25" s="41">
        <v>6914745</v>
      </c>
      <c r="O25" s="41">
        <v>4500149</v>
      </c>
      <c r="P25" s="139"/>
      <c r="Q25" s="1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">
      <c r="A26" s="140" t="s">
        <v>51</v>
      </c>
      <c r="B26" s="18"/>
      <c r="C26" s="18"/>
      <c r="D26" s="18"/>
      <c r="E26" s="20">
        <f t="shared" ref="E26:O26" si="6">SUM(E27,E28,E31,E32,E33,E34,E39)</f>
        <v>1269464</v>
      </c>
      <c r="F26" s="20">
        <f t="shared" si="6"/>
        <v>939230</v>
      </c>
      <c r="G26" s="20">
        <f t="shared" si="6"/>
        <v>0</v>
      </c>
      <c r="H26" s="20">
        <f t="shared" si="6"/>
        <v>3352</v>
      </c>
      <c r="I26" s="20">
        <f t="shared" si="6"/>
        <v>56212</v>
      </c>
      <c r="J26" s="20">
        <f t="shared" si="6"/>
        <v>24280</v>
      </c>
      <c r="K26" s="20">
        <f t="shared" si="6"/>
        <v>1</v>
      </c>
      <c r="L26" s="20">
        <f t="shared" si="6"/>
        <v>12480417</v>
      </c>
      <c r="M26" s="20">
        <f t="shared" si="6"/>
        <v>943509</v>
      </c>
      <c r="N26" s="20">
        <f t="shared" si="6"/>
        <v>15716464</v>
      </c>
      <c r="O26" s="20">
        <f t="shared" si="6"/>
        <v>394147</v>
      </c>
      <c r="P26" s="139"/>
      <c r="Q26" s="13"/>
      <c r="R26" s="3"/>
    </row>
    <row r="27" spans="1:26" ht="25.5" customHeight="1" x14ac:dyDescent="0.2">
      <c r="A27" s="152" t="s">
        <v>52</v>
      </c>
      <c r="B27" s="2" t="s">
        <v>53</v>
      </c>
      <c r="C27" s="2" t="str">
        <f>VLOOKUP(B27,serial!$C$1:$D$37,2,FALSE)</f>
        <v>BASM</v>
      </c>
      <c r="D27" s="24" t="s">
        <v>54</v>
      </c>
      <c r="E27" s="41">
        <v>684503</v>
      </c>
      <c r="F27" s="41">
        <v>677209</v>
      </c>
      <c r="G27" s="41">
        <v>0</v>
      </c>
      <c r="H27" s="41">
        <v>3164</v>
      </c>
      <c r="I27" s="41">
        <v>0</v>
      </c>
      <c r="J27" s="41">
        <v>782</v>
      </c>
      <c r="K27" s="41">
        <v>0</v>
      </c>
      <c r="L27" s="41">
        <v>0</v>
      </c>
      <c r="M27" s="41">
        <v>47846</v>
      </c>
      <c r="N27" s="41">
        <v>1413504</v>
      </c>
      <c r="O27" s="41">
        <v>233776</v>
      </c>
      <c r="P27" s="139"/>
      <c r="Q27" s="13"/>
      <c r="R27" s="3"/>
    </row>
    <row r="28" spans="1:26" ht="27" customHeight="1" x14ac:dyDescent="0.2">
      <c r="A28" s="153" t="s">
        <v>55</v>
      </c>
      <c r="B28" s="58"/>
      <c r="C28" s="58"/>
      <c r="D28" s="154"/>
      <c r="E28" s="60">
        <f t="shared" ref="E28:O28" si="7">SUM(E29,E30)</f>
        <v>335526</v>
      </c>
      <c r="F28" s="60">
        <f t="shared" si="7"/>
        <v>135840</v>
      </c>
      <c r="G28" s="60">
        <f t="shared" si="7"/>
        <v>0</v>
      </c>
      <c r="H28" s="60">
        <f t="shared" si="7"/>
        <v>0</v>
      </c>
      <c r="I28" s="60">
        <f t="shared" si="7"/>
        <v>0</v>
      </c>
      <c r="J28" s="60">
        <f t="shared" si="7"/>
        <v>345</v>
      </c>
      <c r="K28" s="60">
        <f t="shared" si="7"/>
        <v>1</v>
      </c>
      <c r="L28" s="60">
        <f t="shared" si="7"/>
        <v>12469545</v>
      </c>
      <c r="M28" s="60">
        <f t="shared" si="7"/>
        <v>876057</v>
      </c>
      <c r="N28" s="60">
        <f t="shared" si="7"/>
        <v>13817313</v>
      </c>
      <c r="O28" s="60">
        <f t="shared" si="7"/>
        <v>104240</v>
      </c>
      <c r="P28" s="139"/>
      <c r="Q28" s="13"/>
      <c r="R28" s="3"/>
    </row>
    <row r="29" spans="1:26" ht="25.5" customHeight="1" x14ac:dyDescent="0.2">
      <c r="A29" s="142" t="s">
        <v>56</v>
      </c>
      <c r="B29" s="2" t="s">
        <v>57</v>
      </c>
      <c r="C29" s="2" t="str">
        <f>VLOOKUP(B29,serial!$C$1:$D$37,2,FALSE)</f>
        <v>BE_RTS</v>
      </c>
      <c r="D29" s="2" t="s">
        <v>58</v>
      </c>
      <c r="E29" s="53">
        <v>180809</v>
      </c>
      <c r="F29" s="53">
        <v>105355</v>
      </c>
      <c r="G29" s="53">
        <v>0</v>
      </c>
      <c r="H29" s="53">
        <v>0</v>
      </c>
      <c r="I29" s="53">
        <v>0</v>
      </c>
      <c r="J29" s="53">
        <v>345</v>
      </c>
      <c r="K29" s="53">
        <v>0</v>
      </c>
      <c r="L29" s="53">
        <v>12455861</v>
      </c>
      <c r="M29" s="53">
        <v>844278</v>
      </c>
      <c r="N29" s="53">
        <v>13586648</v>
      </c>
      <c r="O29" s="53">
        <v>88984</v>
      </c>
      <c r="P29" s="155"/>
      <c r="Q29" s="3"/>
      <c r="R29" s="3"/>
    </row>
    <row r="30" spans="1:26" ht="12.75" customHeight="1" x14ac:dyDescent="0.2">
      <c r="A30" s="142" t="s">
        <v>59</v>
      </c>
      <c r="B30" s="2" t="s">
        <v>60</v>
      </c>
      <c r="C30" s="2" t="str">
        <f>VLOOKUP(B30,serial!$C$1:$D$37,2,FALSE)</f>
        <v>BE_R</v>
      </c>
      <c r="D30" s="2" t="s">
        <v>61</v>
      </c>
      <c r="E30" s="54">
        <v>154717</v>
      </c>
      <c r="F30" s="54">
        <v>30485</v>
      </c>
      <c r="G30" s="54">
        <v>0</v>
      </c>
      <c r="H30" s="54">
        <v>0</v>
      </c>
      <c r="I30" s="54">
        <v>0</v>
      </c>
      <c r="J30" s="54">
        <v>0</v>
      </c>
      <c r="K30" s="54">
        <v>1</v>
      </c>
      <c r="L30" s="54">
        <v>13684</v>
      </c>
      <c r="M30" s="54">
        <v>31779</v>
      </c>
      <c r="N30" s="54">
        <v>230665</v>
      </c>
      <c r="O30" s="54">
        <v>15256</v>
      </c>
      <c r="P30" s="155"/>
      <c r="Q30" s="3"/>
      <c r="R30" s="3"/>
    </row>
    <row r="31" spans="1:26" ht="12.75" customHeight="1" x14ac:dyDescent="0.2">
      <c r="A31" s="156" t="s">
        <v>62</v>
      </c>
      <c r="B31" s="2" t="s">
        <v>63</v>
      </c>
      <c r="C31" s="2" t="str">
        <f>VLOOKUP(B31,serial!$C$1:$D$37,2,FALSE)</f>
        <v>AGEPI</v>
      </c>
      <c r="D31" s="2" t="s">
        <v>64</v>
      </c>
      <c r="E31" s="122">
        <v>8862</v>
      </c>
      <c r="F31" s="123">
        <v>48908</v>
      </c>
      <c r="G31" s="123">
        <v>0</v>
      </c>
      <c r="H31" s="123">
        <v>0</v>
      </c>
      <c r="I31" s="123">
        <v>0</v>
      </c>
      <c r="J31" s="123">
        <v>22636</v>
      </c>
      <c r="K31" s="123">
        <v>0</v>
      </c>
      <c r="L31" s="123">
        <v>10846</v>
      </c>
      <c r="M31" s="123">
        <v>0</v>
      </c>
      <c r="N31" s="123">
        <v>91252</v>
      </c>
      <c r="O31" s="157">
        <v>0</v>
      </c>
      <c r="P31" s="155"/>
      <c r="Q31" s="3"/>
      <c r="R31" s="3"/>
    </row>
    <row r="32" spans="1:26" ht="25.5" customHeight="1" x14ac:dyDescent="0.2">
      <c r="A32" s="152" t="s">
        <v>65</v>
      </c>
      <c r="B32" s="2" t="s">
        <v>66</v>
      </c>
      <c r="C32" s="2" t="str">
        <f>VLOOKUP(B32,serial!$C$1:$D$37,2,FALSE)</f>
        <v>CNIRN</v>
      </c>
      <c r="D32" s="2" t="s">
        <v>67</v>
      </c>
      <c r="E32" s="54">
        <v>7144</v>
      </c>
      <c r="F32" s="54">
        <v>0</v>
      </c>
      <c r="G32" s="54">
        <v>0</v>
      </c>
      <c r="H32" s="54">
        <v>0</v>
      </c>
      <c r="I32" s="54">
        <v>56212</v>
      </c>
      <c r="J32" s="54">
        <v>0</v>
      </c>
      <c r="K32" s="54">
        <v>0</v>
      </c>
      <c r="L32" s="54">
        <v>0</v>
      </c>
      <c r="M32" s="54">
        <v>18623</v>
      </c>
      <c r="N32" s="54">
        <v>81979</v>
      </c>
      <c r="O32" s="158">
        <v>0</v>
      </c>
      <c r="P32" s="155"/>
      <c r="Q32" s="3"/>
      <c r="R32" s="3"/>
    </row>
    <row r="33" spans="1:18" ht="12.75" customHeight="1" x14ac:dyDescent="0.2">
      <c r="A33" s="152" t="s">
        <v>68</v>
      </c>
      <c r="B33" s="2" t="s">
        <v>69</v>
      </c>
      <c r="C33" s="2" t="str">
        <f>VLOOKUP(B33,serial!$C$1:$D$37,2,FALSE)</f>
        <v>BPRM</v>
      </c>
      <c r="D33" s="2" t="s">
        <v>70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55"/>
      <c r="Q33" s="3"/>
      <c r="R33" s="3"/>
    </row>
    <row r="34" spans="1:18" ht="12.75" customHeight="1" x14ac:dyDescent="0.2">
      <c r="A34" s="153" t="s">
        <v>71</v>
      </c>
      <c r="B34" s="58"/>
      <c r="C34" s="58"/>
      <c r="D34" s="58"/>
      <c r="E34" s="126">
        <f t="shared" ref="E34:O34" si="8">E37</f>
        <v>104107</v>
      </c>
      <c r="F34" s="126">
        <f t="shared" si="8"/>
        <v>18644</v>
      </c>
      <c r="G34" s="126">
        <f t="shared" si="8"/>
        <v>0</v>
      </c>
      <c r="H34" s="126">
        <f t="shared" si="8"/>
        <v>0</v>
      </c>
      <c r="I34" s="126">
        <f t="shared" si="8"/>
        <v>0</v>
      </c>
      <c r="J34" s="126">
        <f t="shared" si="8"/>
        <v>510</v>
      </c>
      <c r="K34" s="126">
        <f t="shared" si="8"/>
        <v>0</v>
      </c>
      <c r="L34" s="126">
        <f t="shared" si="8"/>
        <v>0</v>
      </c>
      <c r="M34" s="126">
        <f t="shared" si="8"/>
        <v>765</v>
      </c>
      <c r="N34" s="126">
        <f t="shared" si="8"/>
        <v>124026</v>
      </c>
      <c r="O34" s="126">
        <f t="shared" si="8"/>
        <v>42675</v>
      </c>
      <c r="P34" s="155"/>
      <c r="Q34" s="3"/>
      <c r="R34" s="3"/>
    </row>
    <row r="35" spans="1:18" ht="25.5" customHeight="1" x14ac:dyDescent="0.2">
      <c r="A35" s="159" t="s">
        <v>72</v>
      </c>
      <c r="B35" s="2" t="s">
        <v>73</v>
      </c>
      <c r="C35" s="2" t="str">
        <f>VLOOKUP(B35,serial!$C$1:$D$37,2,FALSE)</f>
        <v>BM_USM</v>
      </c>
      <c r="D35" s="2" t="s">
        <v>74</v>
      </c>
      <c r="E35" s="342">
        <v>627866</v>
      </c>
      <c r="F35" s="342">
        <v>180238</v>
      </c>
      <c r="G35" s="342">
        <v>0</v>
      </c>
      <c r="H35" s="342">
        <v>84311</v>
      </c>
      <c r="I35" s="342">
        <v>0</v>
      </c>
      <c r="J35" s="342">
        <v>599</v>
      </c>
      <c r="K35" s="342">
        <v>0</v>
      </c>
      <c r="L35" s="342">
        <v>0</v>
      </c>
      <c r="M35" s="342">
        <v>0</v>
      </c>
      <c r="N35" s="342">
        <v>893014</v>
      </c>
      <c r="O35" s="342">
        <v>240489</v>
      </c>
      <c r="P35" s="155"/>
      <c r="Q35" s="3"/>
      <c r="R35" s="3"/>
    </row>
    <row r="36" spans="1:18" ht="40.5" customHeight="1" x14ac:dyDescent="0.2">
      <c r="A36" s="160" t="s">
        <v>75</v>
      </c>
      <c r="B36" s="2" t="s">
        <v>76</v>
      </c>
      <c r="C36" s="2" t="str">
        <f>VLOOKUP(B36,serial!$C$1:$D$37,2,FALSE)</f>
        <v>BM_S</v>
      </c>
      <c r="D36" s="2" t="s">
        <v>77</v>
      </c>
      <c r="E36" s="342">
        <v>236734</v>
      </c>
      <c r="F36" s="342">
        <v>2454</v>
      </c>
      <c r="G36" s="342">
        <v>0</v>
      </c>
      <c r="H36" s="342">
        <v>0</v>
      </c>
      <c r="I36" s="342">
        <v>0</v>
      </c>
      <c r="J36" s="342">
        <v>4</v>
      </c>
      <c r="K36" s="342">
        <v>0</v>
      </c>
      <c r="L36" s="342">
        <v>0</v>
      </c>
      <c r="M36" s="342">
        <v>34</v>
      </c>
      <c r="N36" s="342">
        <v>239226</v>
      </c>
      <c r="O36" s="342">
        <v>199874</v>
      </c>
      <c r="P36" s="155"/>
      <c r="Q36" s="3"/>
      <c r="R36" s="3"/>
    </row>
    <row r="37" spans="1:18" ht="25.5" customHeight="1" x14ac:dyDescent="0.2">
      <c r="A37" s="160" t="s">
        <v>78</v>
      </c>
      <c r="B37" s="2" t="s">
        <v>79</v>
      </c>
      <c r="C37" s="2" t="str">
        <f>VLOOKUP(B37,serial!$C$1:$D$37,2,FALSE)</f>
        <v>BM_R</v>
      </c>
      <c r="D37" s="2" t="s">
        <v>80</v>
      </c>
      <c r="E37" s="342">
        <v>104107</v>
      </c>
      <c r="F37" s="342">
        <v>18644</v>
      </c>
      <c r="G37" s="342">
        <v>0</v>
      </c>
      <c r="H37" s="342">
        <v>0</v>
      </c>
      <c r="I37" s="342">
        <v>0</v>
      </c>
      <c r="J37" s="342">
        <v>510</v>
      </c>
      <c r="K37" s="342">
        <v>0</v>
      </c>
      <c r="L37" s="342">
        <v>0</v>
      </c>
      <c r="M37" s="342">
        <v>765</v>
      </c>
      <c r="N37" s="342">
        <v>124026</v>
      </c>
      <c r="O37" s="342">
        <v>42675</v>
      </c>
      <c r="P37" s="155"/>
      <c r="Q37" s="3"/>
      <c r="R37" s="3"/>
    </row>
    <row r="38" spans="1:18" ht="17.25" customHeight="1" x14ac:dyDescent="0.2">
      <c r="A38" s="161" t="s">
        <v>81</v>
      </c>
      <c r="B38" s="2"/>
      <c r="C38" s="2"/>
      <c r="D38" s="2"/>
      <c r="E38" s="68">
        <f t="shared" ref="E38:O38" si="9">SUM(E35:E37)</f>
        <v>968707</v>
      </c>
      <c r="F38" s="68">
        <f t="shared" si="9"/>
        <v>201336</v>
      </c>
      <c r="G38" s="68">
        <f t="shared" si="9"/>
        <v>0</v>
      </c>
      <c r="H38" s="68">
        <f t="shared" si="9"/>
        <v>84311</v>
      </c>
      <c r="I38" s="68">
        <f t="shared" si="9"/>
        <v>0</v>
      </c>
      <c r="J38" s="68">
        <f t="shared" si="9"/>
        <v>1113</v>
      </c>
      <c r="K38" s="68">
        <f t="shared" si="9"/>
        <v>0</v>
      </c>
      <c r="L38" s="68">
        <f t="shared" si="9"/>
        <v>0</v>
      </c>
      <c r="M38" s="68">
        <f t="shared" si="9"/>
        <v>799</v>
      </c>
      <c r="N38" s="68">
        <f t="shared" si="9"/>
        <v>1256266</v>
      </c>
      <c r="O38" s="68">
        <f t="shared" si="9"/>
        <v>483038</v>
      </c>
      <c r="P38" s="155"/>
      <c r="Q38" s="3"/>
      <c r="R38" s="3"/>
    </row>
    <row r="39" spans="1:18" ht="12.75" customHeight="1" x14ac:dyDescent="0.2">
      <c r="A39" s="162" t="s">
        <v>82</v>
      </c>
      <c r="B39" s="58"/>
      <c r="C39" s="58"/>
      <c r="D39" s="58"/>
      <c r="E39" s="126">
        <f t="shared" ref="E39:O39" si="10">E42</f>
        <v>129322</v>
      </c>
      <c r="F39" s="126">
        <f t="shared" si="10"/>
        <v>58629</v>
      </c>
      <c r="G39" s="126">
        <f t="shared" si="10"/>
        <v>0</v>
      </c>
      <c r="H39" s="126">
        <f t="shared" si="10"/>
        <v>188</v>
      </c>
      <c r="I39" s="126">
        <f t="shared" si="10"/>
        <v>0</v>
      </c>
      <c r="J39" s="126">
        <f t="shared" si="10"/>
        <v>7</v>
      </c>
      <c r="K39" s="126">
        <f t="shared" si="10"/>
        <v>0</v>
      </c>
      <c r="L39" s="126">
        <f t="shared" si="10"/>
        <v>26</v>
      </c>
      <c r="M39" s="126">
        <f t="shared" si="10"/>
        <v>218</v>
      </c>
      <c r="N39" s="126">
        <f t="shared" si="10"/>
        <v>188390</v>
      </c>
      <c r="O39" s="126">
        <f t="shared" si="10"/>
        <v>13456</v>
      </c>
      <c r="P39" s="155"/>
      <c r="Q39" s="3"/>
      <c r="R39" s="3"/>
    </row>
    <row r="40" spans="1:18" ht="25.5" customHeight="1" x14ac:dyDescent="0.2">
      <c r="A40" s="142" t="s">
        <v>83</v>
      </c>
      <c r="B40" s="2" t="s">
        <v>84</v>
      </c>
      <c r="C40" s="2" t="str">
        <f>VLOOKUP(B40,serial!$C$1:$D$37,2,FALSE)</f>
        <v>BA_RS</v>
      </c>
      <c r="D40" s="2" t="s">
        <v>85</v>
      </c>
      <c r="E40" s="54">
        <v>411566</v>
      </c>
      <c r="F40" s="54">
        <v>153954</v>
      </c>
      <c r="G40" s="54">
        <v>0</v>
      </c>
      <c r="H40" s="54">
        <v>14634</v>
      </c>
      <c r="I40" s="54">
        <v>0</v>
      </c>
      <c r="J40" s="54">
        <v>183</v>
      </c>
      <c r="K40" s="54">
        <v>0</v>
      </c>
      <c r="L40" s="54">
        <v>0</v>
      </c>
      <c r="M40" s="54">
        <v>0</v>
      </c>
      <c r="N40" s="54">
        <v>580337</v>
      </c>
      <c r="O40" s="54">
        <v>109045</v>
      </c>
      <c r="P40" s="155"/>
      <c r="Q40" s="3"/>
      <c r="R40" s="3"/>
    </row>
    <row r="41" spans="1:18" ht="38.25" customHeight="1" x14ac:dyDescent="0.2">
      <c r="A41" s="142" t="s">
        <v>86</v>
      </c>
      <c r="B41" s="2" t="s">
        <v>87</v>
      </c>
      <c r="C41" s="2" t="str">
        <f>VLOOKUP(B41,serial!$C$1:$D$37,2,FALSE)</f>
        <v>BA_PT</v>
      </c>
      <c r="D41" s="2" t="s">
        <v>88</v>
      </c>
      <c r="E41" s="54">
        <v>474497</v>
      </c>
      <c r="F41" s="54">
        <v>9698</v>
      </c>
      <c r="G41" s="54">
        <v>0</v>
      </c>
      <c r="H41" s="54">
        <v>0</v>
      </c>
      <c r="I41" s="54">
        <v>0</v>
      </c>
      <c r="J41" s="54">
        <v>11</v>
      </c>
      <c r="K41" s="54">
        <v>0</v>
      </c>
      <c r="L41" s="54">
        <v>0</v>
      </c>
      <c r="M41" s="54">
        <v>0</v>
      </c>
      <c r="N41" s="54">
        <v>484206</v>
      </c>
      <c r="O41" s="54">
        <v>203271</v>
      </c>
      <c r="P41" s="155"/>
      <c r="Q41" s="3"/>
      <c r="R41" s="3"/>
    </row>
    <row r="42" spans="1:18" ht="25.5" customHeight="1" x14ac:dyDescent="0.2">
      <c r="A42" s="142" t="s">
        <v>89</v>
      </c>
      <c r="B42" s="2" t="s">
        <v>90</v>
      </c>
      <c r="C42" s="2" t="str">
        <f>VLOOKUP(B42,serial!$C$1:$D$37,2,FALSE)</f>
        <v>BA_R</v>
      </c>
      <c r="D42" s="2" t="s">
        <v>91</v>
      </c>
      <c r="E42" s="54">
        <v>129322</v>
      </c>
      <c r="F42" s="54">
        <v>58629</v>
      </c>
      <c r="G42" s="54">
        <v>0</v>
      </c>
      <c r="H42" s="54">
        <v>188</v>
      </c>
      <c r="I42" s="54">
        <v>0</v>
      </c>
      <c r="J42" s="54">
        <v>7</v>
      </c>
      <c r="K42" s="54">
        <v>0</v>
      </c>
      <c r="L42" s="54">
        <v>26</v>
      </c>
      <c r="M42" s="54">
        <v>218</v>
      </c>
      <c r="N42" s="54">
        <v>188390</v>
      </c>
      <c r="O42" s="54">
        <v>13456</v>
      </c>
      <c r="P42" s="155"/>
      <c r="Q42" s="3"/>
      <c r="R42" s="3"/>
    </row>
    <row r="43" spans="1:18" ht="12.75" customHeight="1" x14ac:dyDescent="0.2">
      <c r="A43" s="163" t="s">
        <v>92</v>
      </c>
      <c r="B43" s="2"/>
      <c r="C43" s="2"/>
      <c r="D43" s="2"/>
      <c r="E43" s="68">
        <f t="shared" ref="E43:O43" si="11">SUM(E40:E42)</f>
        <v>1015385</v>
      </c>
      <c r="F43" s="68">
        <f t="shared" si="11"/>
        <v>222281</v>
      </c>
      <c r="G43" s="68">
        <f t="shared" si="11"/>
        <v>0</v>
      </c>
      <c r="H43" s="68">
        <f t="shared" si="11"/>
        <v>14822</v>
      </c>
      <c r="I43" s="68">
        <f t="shared" si="11"/>
        <v>0</v>
      </c>
      <c r="J43" s="68">
        <f t="shared" si="11"/>
        <v>201</v>
      </c>
      <c r="K43" s="68">
        <f t="shared" si="11"/>
        <v>0</v>
      </c>
      <c r="L43" s="68">
        <f t="shared" si="11"/>
        <v>26</v>
      </c>
      <c r="M43" s="68">
        <f t="shared" si="11"/>
        <v>218</v>
      </c>
      <c r="N43" s="68">
        <f t="shared" si="11"/>
        <v>1252933</v>
      </c>
      <c r="O43" s="68">
        <f t="shared" si="11"/>
        <v>325772</v>
      </c>
      <c r="P43" s="155"/>
      <c r="Q43" s="3"/>
      <c r="R43" s="3"/>
    </row>
    <row r="44" spans="1:18" ht="25.5" customHeight="1" x14ac:dyDescent="0.2">
      <c r="A44" s="164" t="s">
        <v>93</v>
      </c>
      <c r="B44" s="2"/>
      <c r="C44" s="2"/>
      <c r="D44" s="2"/>
      <c r="E44" s="128">
        <f t="shared" ref="E44:O44" si="12">SUM(E45:E46)</f>
        <v>349048</v>
      </c>
      <c r="F44" s="128">
        <f t="shared" si="12"/>
        <v>24645</v>
      </c>
      <c r="G44" s="128">
        <f t="shared" si="12"/>
        <v>0</v>
      </c>
      <c r="H44" s="128">
        <f t="shared" si="12"/>
        <v>504</v>
      </c>
      <c r="I44" s="128">
        <f t="shared" si="12"/>
        <v>1479</v>
      </c>
      <c r="J44" s="128">
        <f t="shared" si="12"/>
        <v>0</v>
      </c>
      <c r="K44" s="128">
        <f t="shared" si="12"/>
        <v>0</v>
      </c>
      <c r="L44" s="128">
        <f t="shared" si="12"/>
        <v>0</v>
      </c>
      <c r="M44" s="128">
        <f t="shared" si="12"/>
        <v>1884</v>
      </c>
      <c r="N44" s="128">
        <f t="shared" si="12"/>
        <v>377470</v>
      </c>
      <c r="O44" s="128">
        <f t="shared" si="12"/>
        <v>237139</v>
      </c>
      <c r="P44" s="155"/>
      <c r="Q44" s="3"/>
      <c r="R44" s="3"/>
    </row>
    <row r="45" spans="1:18" ht="25.5" customHeight="1" x14ac:dyDescent="0.2">
      <c r="A45" s="159" t="s">
        <v>94</v>
      </c>
      <c r="B45" s="2" t="s">
        <v>95</v>
      </c>
      <c r="C45" s="2" t="str">
        <f>VLOOKUP(B45,serial!$C$1:$D$37,2,FALSE)</f>
        <v>BE_RM</v>
      </c>
      <c r="D45" s="2" t="s">
        <v>96</v>
      </c>
      <c r="E45" s="54">
        <v>165162</v>
      </c>
      <c r="F45" s="54">
        <v>20860</v>
      </c>
      <c r="G45" s="54">
        <v>0</v>
      </c>
      <c r="H45" s="54">
        <v>504</v>
      </c>
      <c r="I45" s="54">
        <v>1479</v>
      </c>
      <c r="J45" s="54">
        <v>0</v>
      </c>
      <c r="K45" s="54">
        <v>0</v>
      </c>
      <c r="L45" s="54">
        <v>0</v>
      </c>
      <c r="M45" s="54">
        <v>1884</v>
      </c>
      <c r="N45" s="54">
        <v>189889</v>
      </c>
      <c r="O45" s="54">
        <v>122438</v>
      </c>
      <c r="P45" s="155"/>
      <c r="Q45" s="3"/>
      <c r="R45" s="3"/>
    </row>
    <row r="46" spans="1:18" ht="37.5" customHeight="1" x14ac:dyDescent="0.2">
      <c r="A46" s="159" t="s">
        <v>97</v>
      </c>
      <c r="B46" s="2" t="s">
        <v>98</v>
      </c>
      <c r="C46" s="2" t="str">
        <f>VLOOKUP(B46,serial!$C$1:$D$37,2,FALSE)</f>
        <v>BE_PT</v>
      </c>
      <c r="D46" s="2" t="s">
        <v>99</v>
      </c>
      <c r="E46" s="165">
        <v>183886</v>
      </c>
      <c r="F46" s="165">
        <v>3785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165">
        <v>187581</v>
      </c>
      <c r="O46" s="165">
        <v>114701</v>
      </c>
      <c r="P46" s="155"/>
      <c r="Q46" s="3"/>
      <c r="R46" s="3"/>
    </row>
    <row r="47" spans="1:18" ht="25.5" customHeight="1" x14ac:dyDescent="0.2">
      <c r="A47" s="166" t="s">
        <v>100</v>
      </c>
      <c r="B47" s="2"/>
      <c r="C47" s="2"/>
      <c r="D47" s="2"/>
      <c r="E47" s="128">
        <f t="shared" ref="E47:O47" si="13">SUM(E48:E50)</f>
        <v>2046708</v>
      </c>
      <c r="F47" s="128">
        <f t="shared" si="13"/>
        <v>80417</v>
      </c>
      <c r="G47" s="128">
        <f t="shared" si="13"/>
        <v>0</v>
      </c>
      <c r="H47" s="128">
        <f t="shared" si="13"/>
        <v>4196</v>
      </c>
      <c r="I47" s="128">
        <f t="shared" si="13"/>
        <v>124</v>
      </c>
      <c r="J47" s="128">
        <f t="shared" si="13"/>
        <v>556</v>
      </c>
      <c r="K47" s="128">
        <f t="shared" si="13"/>
        <v>273</v>
      </c>
      <c r="L47" s="128">
        <f t="shared" si="13"/>
        <v>261</v>
      </c>
      <c r="M47" s="128">
        <f t="shared" si="13"/>
        <v>32781</v>
      </c>
      <c r="N47" s="128">
        <f t="shared" si="13"/>
        <v>2165280</v>
      </c>
      <c r="O47" s="128">
        <f t="shared" si="13"/>
        <v>1157620</v>
      </c>
      <c r="P47" s="155"/>
      <c r="Q47" s="3"/>
      <c r="R47" s="3"/>
    </row>
    <row r="48" spans="1:18" ht="25.5" customHeight="1" x14ac:dyDescent="0.2">
      <c r="A48" s="62" t="s">
        <v>101</v>
      </c>
      <c r="B48" s="2" t="s">
        <v>102</v>
      </c>
      <c r="C48" s="2" t="str">
        <f>VLOOKUP(B48,serial!$C$1:$D$37,2,FALSE)</f>
        <v>BT_RM</v>
      </c>
      <c r="D48" s="2" t="s">
        <v>103</v>
      </c>
      <c r="E48" s="54">
        <v>762902</v>
      </c>
      <c r="F48" s="54">
        <v>62638</v>
      </c>
      <c r="G48" s="54">
        <v>0</v>
      </c>
      <c r="H48" s="54">
        <v>4196</v>
      </c>
      <c r="I48" s="54">
        <v>0</v>
      </c>
      <c r="J48" s="54">
        <v>155</v>
      </c>
      <c r="K48" s="54">
        <v>0</v>
      </c>
      <c r="L48" s="54">
        <v>0</v>
      </c>
      <c r="M48" s="54">
        <v>28588</v>
      </c>
      <c r="N48" s="54">
        <v>858443</v>
      </c>
      <c r="O48" s="54">
        <v>391025</v>
      </c>
      <c r="P48" s="155"/>
      <c r="Q48" s="3"/>
      <c r="R48" s="3"/>
    </row>
    <row r="49" spans="1:18" ht="38.25" customHeight="1" x14ac:dyDescent="0.2">
      <c r="A49" s="62" t="s">
        <v>104</v>
      </c>
      <c r="B49" s="2" t="s">
        <v>105</v>
      </c>
      <c r="C49" s="2" t="str">
        <f>VLOOKUP(B49,serial!$C$1:$D$37,2,FALSE)</f>
        <v>BT_PT</v>
      </c>
      <c r="D49" s="2" t="s">
        <v>106</v>
      </c>
      <c r="E49" s="54">
        <v>641699</v>
      </c>
      <c r="F49" s="54">
        <v>9804</v>
      </c>
      <c r="G49" s="54">
        <v>0</v>
      </c>
      <c r="H49" s="54">
        <v>0</v>
      </c>
      <c r="I49" s="54">
        <v>74</v>
      </c>
      <c r="J49" s="54">
        <v>170</v>
      </c>
      <c r="K49" s="54">
        <v>0</v>
      </c>
      <c r="L49" s="54">
        <v>0</v>
      </c>
      <c r="M49" s="54">
        <v>4168</v>
      </c>
      <c r="N49" s="54">
        <v>655915</v>
      </c>
      <c r="O49" s="54">
        <v>350552</v>
      </c>
      <c r="P49" s="155"/>
      <c r="Q49" s="3"/>
      <c r="R49" s="3"/>
    </row>
    <row r="50" spans="1:18" ht="25.5" customHeight="1" x14ac:dyDescent="0.2">
      <c r="A50" s="75" t="s">
        <v>107</v>
      </c>
      <c r="B50" s="2" t="s">
        <v>44</v>
      </c>
      <c r="C50" s="2" t="str">
        <f>VLOOKUP(B50,serial!$C$1:$D$37,2,FALSE)</f>
        <v>BT_SP</v>
      </c>
      <c r="D50" s="2" t="s">
        <v>108</v>
      </c>
      <c r="E50" s="54">
        <v>642107</v>
      </c>
      <c r="F50" s="54">
        <v>7975</v>
      </c>
      <c r="G50" s="54">
        <v>0</v>
      </c>
      <c r="H50" s="54">
        <v>0</v>
      </c>
      <c r="I50" s="54">
        <v>50</v>
      </c>
      <c r="J50" s="54">
        <v>231</v>
      </c>
      <c r="K50" s="54">
        <v>273</v>
      </c>
      <c r="L50" s="54">
        <v>261</v>
      </c>
      <c r="M50" s="54">
        <v>25</v>
      </c>
      <c r="N50" s="54">
        <v>650922</v>
      </c>
      <c r="O50" s="54">
        <v>416043</v>
      </c>
      <c r="P50" s="155"/>
      <c r="Q50" s="3"/>
      <c r="R50" s="3"/>
    </row>
    <row r="51" spans="1:18" ht="25.5" customHeight="1" x14ac:dyDescent="0.2">
      <c r="A51" s="57" t="s">
        <v>109</v>
      </c>
      <c r="B51" s="58"/>
      <c r="C51" s="58"/>
      <c r="D51" s="58"/>
      <c r="E51" s="126">
        <f t="shared" ref="E51:O51" si="14">SUM(E52:E53)</f>
        <v>192792</v>
      </c>
      <c r="F51" s="126">
        <f t="shared" si="14"/>
        <v>15561</v>
      </c>
      <c r="G51" s="126">
        <f t="shared" si="14"/>
        <v>164442</v>
      </c>
      <c r="H51" s="126">
        <f t="shared" si="14"/>
        <v>1571</v>
      </c>
      <c r="I51" s="126">
        <f t="shared" si="14"/>
        <v>8000</v>
      </c>
      <c r="J51" s="126">
        <f t="shared" si="14"/>
        <v>3008</v>
      </c>
      <c r="K51" s="126">
        <f t="shared" si="14"/>
        <v>200</v>
      </c>
      <c r="L51" s="126">
        <f t="shared" si="14"/>
        <v>0</v>
      </c>
      <c r="M51" s="126">
        <f t="shared" si="14"/>
        <v>1393</v>
      </c>
      <c r="N51" s="126">
        <f t="shared" si="14"/>
        <v>386967</v>
      </c>
      <c r="O51" s="126">
        <f t="shared" si="14"/>
        <v>136584</v>
      </c>
      <c r="P51" s="155"/>
      <c r="Q51" s="3"/>
      <c r="R51" s="3"/>
    </row>
    <row r="52" spans="1:18" ht="16.5" customHeight="1" x14ac:dyDescent="0.2">
      <c r="A52" s="21" t="s">
        <v>110</v>
      </c>
      <c r="B52" s="2" t="s">
        <v>111</v>
      </c>
      <c r="C52" s="2" t="str">
        <f>VLOOKUP(B52,serial!$C$1:$D$37,2,FALSE)</f>
        <v>BAM_RM</v>
      </c>
      <c r="D52" s="2" t="s">
        <v>112</v>
      </c>
      <c r="E52" s="54">
        <v>65278</v>
      </c>
      <c r="F52" s="54">
        <v>9358</v>
      </c>
      <c r="G52" s="54">
        <v>98530</v>
      </c>
      <c r="H52" s="54">
        <v>1571</v>
      </c>
      <c r="I52" s="54">
        <v>7999</v>
      </c>
      <c r="J52" s="54">
        <v>3008</v>
      </c>
      <c r="K52" s="54">
        <v>31</v>
      </c>
      <c r="L52" s="54">
        <v>0</v>
      </c>
      <c r="M52" s="54">
        <v>1183</v>
      </c>
      <c r="N52" s="54">
        <v>186958</v>
      </c>
      <c r="O52" s="54">
        <v>66094</v>
      </c>
      <c r="P52" s="155"/>
      <c r="Q52" s="3"/>
      <c r="R52" s="3"/>
    </row>
    <row r="53" spans="1:18" ht="39.75" customHeight="1" x14ac:dyDescent="0.2">
      <c r="A53" s="21" t="s">
        <v>113</v>
      </c>
      <c r="B53" s="2" t="s">
        <v>114</v>
      </c>
      <c r="C53" s="2" t="str">
        <f>VLOOKUP(B53,serial!$C$1:$D$37,2,FALSE)</f>
        <v>BAM_PT</v>
      </c>
      <c r="D53" s="2" t="s">
        <v>115</v>
      </c>
      <c r="E53" s="54">
        <v>127514</v>
      </c>
      <c r="F53" s="54">
        <v>6203</v>
      </c>
      <c r="G53" s="54">
        <v>65912</v>
      </c>
      <c r="H53" s="54">
        <v>0</v>
      </c>
      <c r="I53" s="54">
        <v>1</v>
      </c>
      <c r="J53" s="54">
        <v>0</v>
      </c>
      <c r="K53" s="54">
        <v>169</v>
      </c>
      <c r="L53" s="54">
        <v>0</v>
      </c>
      <c r="M53" s="54">
        <v>210</v>
      </c>
      <c r="N53" s="54">
        <v>200009</v>
      </c>
      <c r="O53" s="54">
        <v>70490</v>
      </c>
      <c r="P53" s="155"/>
      <c r="Q53" s="3"/>
      <c r="R53" s="3"/>
    </row>
    <row r="54" spans="1:18" ht="25.5" customHeight="1" x14ac:dyDescent="0.2">
      <c r="A54" s="76" t="s">
        <v>116</v>
      </c>
      <c r="B54" s="77"/>
      <c r="C54" s="77"/>
      <c r="D54" s="77"/>
      <c r="E54" s="79">
        <f t="shared" ref="E54:O54" si="15">E26+E17+E14+E11</f>
        <v>41966237</v>
      </c>
      <c r="F54" s="79">
        <f t="shared" si="15"/>
        <v>2960147</v>
      </c>
      <c r="G54" s="79">
        <f t="shared" si="15"/>
        <v>354623</v>
      </c>
      <c r="H54" s="79">
        <f t="shared" si="15"/>
        <v>205787</v>
      </c>
      <c r="I54" s="79">
        <f t="shared" si="15"/>
        <v>131149</v>
      </c>
      <c r="J54" s="79">
        <f t="shared" si="15"/>
        <v>66864</v>
      </c>
      <c r="K54" s="79">
        <f t="shared" si="15"/>
        <v>174218</v>
      </c>
      <c r="L54" s="79">
        <f t="shared" si="15"/>
        <v>12481181</v>
      </c>
      <c r="M54" s="79">
        <f t="shared" si="15"/>
        <v>1176191</v>
      </c>
      <c r="N54" s="79">
        <f t="shared" si="15"/>
        <v>59513855</v>
      </c>
      <c r="O54" s="79">
        <f t="shared" si="15"/>
        <v>24288007</v>
      </c>
      <c r="P54" s="155"/>
      <c r="Q54" s="3"/>
      <c r="R54" s="3"/>
    </row>
    <row r="55" spans="1:18" ht="15.75" customHeight="1" x14ac:dyDescent="0.2">
      <c r="N55" s="167"/>
    </row>
    <row r="56" spans="1:18" ht="15.75" customHeight="1" x14ac:dyDescent="0.2">
      <c r="N56" s="167"/>
    </row>
    <row r="57" spans="1:18" ht="15.75" customHeight="1" x14ac:dyDescent="0.2">
      <c r="N57" s="167"/>
    </row>
    <row r="58" spans="1:18" ht="15.75" customHeight="1" x14ac:dyDescent="0.2">
      <c r="N58" s="167"/>
    </row>
    <row r="59" spans="1:18" ht="15.75" customHeight="1" x14ac:dyDescent="0.2">
      <c r="N59" s="167"/>
    </row>
    <row r="60" spans="1:18" ht="15.75" customHeight="1" x14ac:dyDescent="0.2">
      <c r="N60" s="167"/>
    </row>
    <row r="61" spans="1:18" ht="15.75" customHeight="1" x14ac:dyDescent="0.2">
      <c r="N61" s="167"/>
    </row>
    <row r="62" spans="1:18" ht="15.75" customHeight="1" x14ac:dyDescent="0.2">
      <c r="N62" s="167"/>
    </row>
    <row r="63" spans="1:18" ht="15.75" customHeight="1" x14ac:dyDescent="0.2">
      <c r="N63" s="167"/>
    </row>
    <row r="64" spans="1:18" ht="15.75" customHeight="1" x14ac:dyDescent="0.2">
      <c r="N64" s="167"/>
    </row>
    <row r="65" spans="14:14" ht="15.75" customHeight="1" x14ac:dyDescent="0.2">
      <c r="N65" s="167"/>
    </row>
    <row r="66" spans="14:14" ht="15.75" customHeight="1" x14ac:dyDescent="0.2">
      <c r="N66" s="167"/>
    </row>
    <row r="67" spans="14:14" ht="15.75" customHeight="1" x14ac:dyDescent="0.2">
      <c r="N67" s="167"/>
    </row>
    <row r="68" spans="14:14" ht="15.75" customHeight="1" x14ac:dyDescent="0.2">
      <c r="N68" s="167"/>
    </row>
    <row r="69" spans="14:14" ht="15.75" customHeight="1" x14ac:dyDescent="0.2">
      <c r="N69" s="167"/>
    </row>
    <row r="70" spans="14:14" ht="15.75" customHeight="1" x14ac:dyDescent="0.2">
      <c r="N70" s="167"/>
    </row>
    <row r="71" spans="14:14" ht="15.75" customHeight="1" x14ac:dyDescent="0.2">
      <c r="N71" s="167"/>
    </row>
    <row r="72" spans="14:14" ht="15.75" customHeight="1" x14ac:dyDescent="0.2">
      <c r="N72" s="167"/>
    </row>
    <row r="73" spans="14:14" ht="15.75" customHeight="1" x14ac:dyDescent="0.2">
      <c r="N73" s="167"/>
    </row>
    <row r="74" spans="14:14" ht="15.75" customHeight="1" x14ac:dyDescent="0.2">
      <c r="N74" s="167"/>
    </row>
    <row r="75" spans="14:14" ht="15.75" customHeight="1" x14ac:dyDescent="0.2">
      <c r="N75" s="167"/>
    </row>
    <row r="76" spans="14:14" ht="15.75" customHeight="1" x14ac:dyDescent="0.2">
      <c r="N76" s="167"/>
    </row>
    <row r="77" spans="14:14" ht="15.75" customHeight="1" x14ac:dyDescent="0.2">
      <c r="N77" s="167"/>
    </row>
    <row r="78" spans="14:14" ht="15.75" customHeight="1" x14ac:dyDescent="0.2">
      <c r="N78" s="167"/>
    </row>
    <row r="79" spans="14:14" ht="15.75" customHeight="1" x14ac:dyDescent="0.2">
      <c r="N79" s="167"/>
    </row>
    <row r="80" spans="14:14" ht="15.75" customHeight="1" x14ac:dyDescent="0.2">
      <c r="N80" s="167"/>
    </row>
    <row r="81" spans="14:14" ht="15.75" customHeight="1" x14ac:dyDescent="0.2">
      <c r="N81" s="167"/>
    </row>
    <row r="82" spans="14:14" ht="15.75" customHeight="1" x14ac:dyDescent="0.2">
      <c r="N82" s="167"/>
    </row>
    <row r="83" spans="14:14" ht="15.75" customHeight="1" x14ac:dyDescent="0.2">
      <c r="N83" s="167"/>
    </row>
    <row r="84" spans="14:14" ht="15.75" customHeight="1" x14ac:dyDescent="0.2">
      <c r="N84" s="167"/>
    </row>
    <row r="85" spans="14:14" ht="15.75" customHeight="1" x14ac:dyDescent="0.2">
      <c r="N85" s="167"/>
    </row>
    <row r="86" spans="14:14" ht="15.75" customHeight="1" x14ac:dyDescent="0.2">
      <c r="N86" s="167"/>
    </row>
    <row r="87" spans="14:14" ht="15.75" customHeight="1" x14ac:dyDescent="0.2">
      <c r="N87" s="167"/>
    </row>
    <row r="88" spans="14:14" ht="15.75" customHeight="1" x14ac:dyDescent="0.2">
      <c r="N88" s="167"/>
    </row>
    <row r="89" spans="14:14" ht="15.75" customHeight="1" x14ac:dyDescent="0.2">
      <c r="N89" s="167"/>
    </row>
    <row r="90" spans="14:14" ht="15.75" customHeight="1" x14ac:dyDescent="0.2">
      <c r="N90" s="167"/>
    </row>
    <row r="91" spans="14:14" ht="15.75" customHeight="1" x14ac:dyDescent="0.2">
      <c r="N91" s="167"/>
    </row>
    <row r="92" spans="14:14" ht="15.75" customHeight="1" x14ac:dyDescent="0.2">
      <c r="N92" s="167"/>
    </row>
    <row r="93" spans="14:14" ht="15.75" customHeight="1" x14ac:dyDescent="0.2">
      <c r="N93" s="167"/>
    </row>
    <row r="94" spans="14:14" ht="15.75" customHeight="1" x14ac:dyDescent="0.2">
      <c r="N94" s="167"/>
    </row>
    <row r="95" spans="14:14" ht="15.75" customHeight="1" x14ac:dyDescent="0.2">
      <c r="N95" s="167"/>
    </row>
    <row r="96" spans="14:14" ht="15.75" customHeight="1" x14ac:dyDescent="0.2">
      <c r="N96" s="167"/>
    </row>
    <row r="97" spans="14:14" ht="15.75" customHeight="1" x14ac:dyDescent="0.2">
      <c r="N97" s="167"/>
    </row>
    <row r="98" spans="14:14" ht="15.75" customHeight="1" x14ac:dyDescent="0.2">
      <c r="N98" s="167"/>
    </row>
    <row r="99" spans="14:14" ht="15.75" customHeight="1" x14ac:dyDescent="0.2">
      <c r="N99" s="167"/>
    </row>
    <row r="100" spans="14:14" ht="15.75" customHeight="1" x14ac:dyDescent="0.2">
      <c r="N100" s="167"/>
    </row>
    <row r="101" spans="14:14" ht="15.75" customHeight="1" x14ac:dyDescent="0.2">
      <c r="N101" s="167"/>
    </row>
    <row r="102" spans="14:14" ht="15.75" customHeight="1" x14ac:dyDescent="0.2">
      <c r="N102" s="167"/>
    </row>
    <row r="103" spans="14:14" ht="15.75" customHeight="1" x14ac:dyDescent="0.2">
      <c r="N103" s="167"/>
    </row>
    <row r="104" spans="14:14" ht="15.75" customHeight="1" x14ac:dyDescent="0.2">
      <c r="N104" s="167"/>
    </row>
    <row r="105" spans="14:14" ht="15.75" customHeight="1" x14ac:dyDescent="0.2">
      <c r="N105" s="167"/>
    </row>
    <row r="106" spans="14:14" ht="15.75" customHeight="1" x14ac:dyDescent="0.2">
      <c r="N106" s="167"/>
    </row>
    <row r="107" spans="14:14" ht="15.75" customHeight="1" x14ac:dyDescent="0.2">
      <c r="N107" s="167"/>
    </row>
    <row r="108" spans="14:14" ht="15.75" customHeight="1" x14ac:dyDescent="0.2">
      <c r="N108" s="167"/>
    </row>
    <row r="109" spans="14:14" ht="15.75" customHeight="1" x14ac:dyDescent="0.2">
      <c r="N109" s="167"/>
    </row>
    <row r="110" spans="14:14" ht="15.75" customHeight="1" x14ac:dyDescent="0.2">
      <c r="N110" s="167"/>
    </row>
    <row r="111" spans="14:14" ht="15.75" customHeight="1" x14ac:dyDescent="0.2">
      <c r="N111" s="167"/>
    </row>
    <row r="112" spans="14:14" ht="15.75" customHeight="1" x14ac:dyDescent="0.2">
      <c r="N112" s="167"/>
    </row>
    <row r="113" spans="14:14" ht="15.75" customHeight="1" x14ac:dyDescent="0.2">
      <c r="N113" s="167"/>
    </row>
    <row r="114" spans="14:14" ht="15.75" customHeight="1" x14ac:dyDescent="0.2">
      <c r="N114" s="167"/>
    </row>
    <row r="115" spans="14:14" ht="15.75" customHeight="1" x14ac:dyDescent="0.2">
      <c r="N115" s="167"/>
    </row>
    <row r="116" spans="14:14" ht="15.75" customHeight="1" x14ac:dyDescent="0.2">
      <c r="N116" s="167"/>
    </row>
    <row r="117" spans="14:14" ht="15.75" customHeight="1" x14ac:dyDescent="0.2">
      <c r="N117" s="167"/>
    </row>
    <row r="118" spans="14:14" ht="15.75" customHeight="1" x14ac:dyDescent="0.2">
      <c r="N118" s="167"/>
    </row>
    <row r="119" spans="14:14" ht="15.75" customHeight="1" x14ac:dyDescent="0.2">
      <c r="N119" s="167"/>
    </row>
    <row r="120" spans="14:14" ht="15.75" customHeight="1" x14ac:dyDescent="0.2">
      <c r="N120" s="167"/>
    </row>
    <row r="121" spans="14:14" ht="15.75" customHeight="1" x14ac:dyDescent="0.2">
      <c r="N121" s="167"/>
    </row>
    <row r="122" spans="14:14" ht="15.75" customHeight="1" x14ac:dyDescent="0.2">
      <c r="N122" s="167"/>
    </row>
    <row r="123" spans="14:14" ht="15.75" customHeight="1" x14ac:dyDescent="0.2">
      <c r="N123" s="167"/>
    </row>
    <row r="124" spans="14:14" ht="15.75" customHeight="1" x14ac:dyDescent="0.2">
      <c r="N124" s="167"/>
    </row>
    <row r="125" spans="14:14" ht="15.75" customHeight="1" x14ac:dyDescent="0.2">
      <c r="N125" s="167"/>
    </row>
    <row r="126" spans="14:14" ht="15.75" customHeight="1" x14ac:dyDescent="0.2">
      <c r="N126" s="167"/>
    </row>
    <row r="127" spans="14:14" ht="15.75" customHeight="1" x14ac:dyDescent="0.2">
      <c r="N127" s="167"/>
    </row>
    <row r="128" spans="14:14" ht="15.75" customHeight="1" x14ac:dyDescent="0.2">
      <c r="N128" s="167"/>
    </row>
    <row r="129" spans="14:14" ht="15.75" customHeight="1" x14ac:dyDescent="0.2">
      <c r="N129" s="167"/>
    </row>
    <row r="130" spans="14:14" ht="15.75" customHeight="1" x14ac:dyDescent="0.2">
      <c r="N130" s="167"/>
    </row>
    <row r="131" spans="14:14" ht="15.75" customHeight="1" x14ac:dyDescent="0.2">
      <c r="N131" s="167"/>
    </row>
    <row r="132" spans="14:14" ht="15.75" customHeight="1" x14ac:dyDescent="0.2">
      <c r="N132" s="167"/>
    </row>
    <row r="133" spans="14:14" ht="15.75" customHeight="1" x14ac:dyDescent="0.2">
      <c r="N133" s="167"/>
    </row>
    <row r="134" spans="14:14" ht="15.75" customHeight="1" x14ac:dyDescent="0.2">
      <c r="N134" s="167"/>
    </row>
    <row r="135" spans="14:14" ht="15.75" customHeight="1" x14ac:dyDescent="0.2">
      <c r="N135" s="167"/>
    </row>
    <row r="136" spans="14:14" ht="15.75" customHeight="1" x14ac:dyDescent="0.2">
      <c r="N136" s="167"/>
    </row>
    <row r="137" spans="14:14" ht="15.75" customHeight="1" x14ac:dyDescent="0.2">
      <c r="N137" s="167"/>
    </row>
    <row r="138" spans="14:14" ht="15.75" customHeight="1" x14ac:dyDescent="0.2">
      <c r="N138" s="167"/>
    </row>
    <row r="139" spans="14:14" ht="15.75" customHeight="1" x14ac:dyDescent="0.2">
      <c r="N139" s="167"/>
    </row>
    <row r="140" spans="14:14" ht="15.75" customHeight="1" x14ac:dyDescent="0.2">
      <c r="N140" s="167"/>
    </row>
    <row r="141" spans="14:14" ht="15.75" customHeight="1" x14ac:dyDescent="0.2">
      <c r="N141" s="167"/>
    </row>
    <row r="142" spans="14:14" ht="15.75" customHeight="1" x14ac:dyDescent="0.2">
      <c r="N142" s="167"/>
    </row>
    <row r="143" spans="14:14" ht="15.75" customHeight="1" x14ac:dyDescent="0.2">
      <c r="N143" s="167"/>
    </row>
    <row r="144" spans="14:14" ht="15.75" customHeight="1" x14ac:dyDescent="0.2">
      <c r="N144" s="167"/>
    </row>
    <row r="145" spans="14:14" ht="15.75" customHeight="1" x14ac:dyDescent="0.2">
      <c r="N145" s="167"/>
    </row>
    <row r="146" spans="14:14" ht="15.75" customHeight="1" x14ac:dyDescent="0.2">
      <c r="N146" s="167"/>
    </row>
    <row r="147" spans="14:14" ht="15.75" customHeight="1" x14ac:dyDescent="0.2">
      <c r="N147" s="167"/>
    </row>
    <row r="148" spans="14:14" ht="15.75" customHeight="1" x14ac:dyDescent="0.2">
      <c r="N148" s="167"/>
    </row>
    <row r="149" spans="14:14" ht="15.75" customHeight="1" x14ac:dyDescent="0.2">
      <c r="N149" s="167"/>
    </row>
    <row r="150" spans="14:14" ht="15.75" customHeight="1" x14ac:dyDescent="0.2">
      <c r="N150" s="167"/>
    </row>
    <row r="151" spans="14:14" ht="15.75" customHeight="1" x14ac:dyDescent="0.2">
      <c r="N151" s="167"/>
    </row>
    <row r="152" spans="14:14" ht="15.75" customHeight="1" x14ac:dyDescent="0.2">
      <c r="N152" s="167"/>
    </row>
    <row r="153" spans="14:14" ht="15.75" customHeight="1" x14ac:dyDescent="0.2">
      <c r="N153" s="167"/>
    </row>
    <row r="154" spans="14:14" ht="15.75" customHeight="1" x14ac:dyDescent="0.2">
      <c r="N154" s="167"/>
    </row>
    <row r="155" spans="14:14" ht="15.75" customHeight="1" x14ac:dyDescent="0.2">
      <c r="N155" s="167"/>
    </row>
    <row r="156" spans="14:14" ht="15.75" customHeight="1" x14ac:dyDescent="0.2">
      <c r="N156" s="167"/>
    </row>
    <row r="157" spans="14:14" ht="15.75" customHeight="1" x14ac:dyDescent="0.2">
      <c r="N157" s="167"/>
    </row>
    <row r="158" spans="14:14" ht="15.75" customHeight="1" x14ac:dyDescent="0.2">
      <c r="N158" s="167"/>
    </row>
    <row r="159" spans="14:14" ht="15.75" customHeight="1" x14ac:dyDescent="0.2">
      <c r="N159" s="167"/>
    </row>
    <row r="160" spans="14:14" ht="15.75" customHeight="1" x14ac:dyDescent="0.2">
      <c r="N160" s="167"/>
    </row>
    <row r="161" spans="14:14" ht="15.75" customHeight="1" x14ac:dyDescent="0.2">
      <c r="N161" s="167"/>
    </row>
    <row r="162" spans="14:14" ht="15.75" customHeight="1" x14ac:dyDescent="0.2">
      <c r="N162" s="167"/>
    </row>
    <row r="163" spans="14:14" ht="15.75" customHeight="1" x14ac:dyDescent="0.2">
      <c r="N163" s="167"/>
    </row>
    <row r="164" spans="14:14" ht="15.75" customHeight="1" x14ac:dyDescent="0.2">
      <c r="N164" s="167"/>
    </row>
    <row r="165" spans="14:14" ht="15.75" customHeight="1" x14ac:dyDescent="0.2">
      <c r="N165" s="167"/>
    </row>
    <row r="166" spans="14:14" ht="15.75" customHeight="1" x14ac:dyDescent="0.2">
      <c r="N166" s="167"/>
    </row>
    <row r="167" spans="14:14" ht="15.75" customHeight="1" x14ac:dyDescent="0.2">
      <c r="N167" s="167"/>
    </row>
    <row r="168" spans="14:14" ht="15.75" customHeight="1" x14ac:dyDescent="0.2">
      <c r="N168" s="167"/>
    </row>
    <row r="169" spans="14:14" ht="15.75" customHeight="1" x14ac:dyDescent="0.2">
      <c r="N169" s="167"/>
    </row>
    <row r="170" spans="14:14" ht="15.75" customHeight="1" x14ac:dyDescent="0.2">
      <c r="N170" s="167"/>
    </row>
    <row r="171" spans="14:14" ht="15.75" customHeight="1" x14ac:dyDescent="0.2">
      <c r="N171" s="167"/>
    </row>
    <row r="172" spans="14:14" ht="15.75" customHeight="1" x14ac:dyDescent="0.2">
      <c r="N172" s="167"/>
    </row>
    <row r="173" spans="14:14" ht="15.75" customHeight="1" x14ac:dyDescent="0.2">
      <c r="N173" s="167"/>
    </row>
    <row r="174" spans="14:14" ht="15.75" customHeight="1" x14ac:dyDescent="0.2">
      <c r="N174" s="167"/>
    </row>
    <row r="175" spans="14:14" ht="15.75" customHeight="1" x14ac:dyDescent="0.2">
      <c r="N175" s="167"/>
    </row>
    <row r="176" spans="14:14" ht="15.75" customHeight="1" x14ac:dyDescent="0.2">
      <c r="N176" s="167"/>
    </row>
    <row r="177" spans="14:14" ht="15.75" customHeight="1" x14ac:dyDescent="0.2">
      <c r="N177" s="167"/>
    </row>
    <row r="178" spans="14:14" ht="15.75" customHeight="1" x14ac:dyDescent="0.2">
      <c r="N178" s="167"/>
    </row>
    <row r="179" spans="14:14" ht="15.75" customHeight="1" x14ac:dyDescent="0.2">
      <c r="N179" s="167"/>
    </row>
    <row r="180" spans="14:14" ht="15.75" customHeight="1" x14ac:dyDescent="0.2">
      <c r="N180" s="167"/>
    </row>
    <row r="181" spans="14:14" ht="15.75" customHeight="1" x14ac:dyDescent="0.2">
      <c r="N181" s="167"/>
    </row>
    <row r="182" spans="14:14" ht="15.75" customHeight="1" x14ac:dyDescent="0.2">
      <c r="N182" s="167"/>
    </row>
    <row r="183" spans="14:14" ht="15.75" customHeight="1" x14ac:dyDescent="0.2">
      <c r="N183" s="167"/>
    </row>
    <row r="184" spans="14:14" ht="15.75" customHeight="1" x14ac:dyDescent="0.2">
      <c r="N184" s="167"/>
    </row>
    <row r="185" spans="14:14" ht="15.75" customHeight="1" x14ac:dyDescent="0.2">
      <c r="N185" s="167"/>
    </row>
    <row r="186" spans="14:14" ht="15.75" customHeight="1" x14ac:dyDescent="0.2">
      <c r="N186" s="167"/>
    </row>
    <row r="187" spans="14:14" ht="15.75" customHeight="1" x14ac:dyDescent="0.2">
      <c r="N187" s="167"/>
    </row>
    <row r="188" spans="14:14" ht="15.75" customHeight="1" x14ac:dyDescent="0.2">
      <c r="N188" s="167"/>
    </row>
    <row r="189" spans="14:14" ht="15.75" customHeight="1" x14ac:dyDescent="0.2">
      <c r="N189" s="167"/>
    </row>
    <row r="190" spans="14:14" ht="15.75" customHeight="1" x14ac:dyDescent="0.2">
      <c r="N190" s="167"/>
    </row>
    <row r="191" spans="14:14" ht="15.75" customHeight="1" x14ac:dyDescent="0.2">
      <c r="N191" s="167"/>
    </row>
    <row r="192" spans="14:14" ht="15.75" customHeight="1" x14ac:dyDescent="0.2">
      <c r="N192" s="167"/>
    </row>
    <row r="193" spans="14:14" ht="15.75" customHeight="1" x14ac:dyDescent="0.2">
      <c r="N193" s="167"/>
    </row>
    <row r="194" spans="14:14" ht="15.75" customHeight="1" x14ac:dyDescent="0.2">
      <c r="N194" s="167"/>
    </row>
    <row r="195" spans="14:14" ht="15.75" customHeight="1" x14ac:dyDescent="0.2">
      <c r="N195" s="167"/>
    </row>
    <row r="196" spans="14:14" ht="15.75" customHeight="1" x14ac:dyDescent="0.2">
      <c r="N196" s="167"/>
    </row>
    <row r="197" spans="14:14" ht="15.75" customHeight="1" x14ac:dyDescent="0.2">
      <c r="N197" s="167"/>
    </row>
    <row r="198" spans="14:14" ht="15.75" customHeight="1" x14ac:dyDescent="0.2">
      <c r="N198" s="167"/>
    </row>
    <row r="199" spans="14:14" ht="15.75" customHeight="1" x14ac:dyDescent="0.2">
      <c r="N199" s="167"/>
    </row>
    <row r="200" spans="14:14" ht="15.75" customHeight="1" x14ac:dyDescent="0.2">
      <c r="N200" s="167"/>
    </row>
    <row r="201" spans="14:14" ht="15.75" customHeight="1" x14ac:dyDescent="0.2">
      <c r="N201" s="167"/>
    </row>
    <row r="202" spans="14:14" ht="15.75" customHeight="1" x14ac:dyDescent="0.2">
      <c r="N202" s="167"/>
    </row>
    <row r="203" spans="14:14" ht="15.75" customHeight="1" x14ac:dyDescent="0.2">
      <c r="N203" s="167"/>
    </row>
    <row r="204" spans="14:14" ht="15.75" customHeight="1" x14ac:dyDescent="0.2">
      <c r="N204" s="167"/>
    </row>
    <row r="205" spans="14:14" ht="15.75" customHeight="1" x14ac:dyDescent="0.2">
      <c r="N205" s="167"/>
    </row>
    <row r="206" spans="14:14" ht="15.75" customHeight="1" x14ac:dyDescent="0.2">
      <c r="N206" s="167"/>
    </row>
    <row r="207" spans="14:14" ht="15.75" customHeight="1" x14ac:dyDescent="0.2">
      <c r="N207" s="167"/>
    </row>
    <row r="208" spans="14:14" ht="15.75" customHeight="1" x14ac:dyDescent="0.2">
      <c r="N208" s="167"/>
    </row>
    <row r="209" spans="14:14" ht="15.75" customHeight="1" x14ac:dyDescent="0.2">
      <c r="N209" s="167"/>
    </row>
    <row r="210" spans="14:14" ht="15.75" customHeight="1" x14ac:dyDescent="0.2">
      <c r="N210" s="167"/>
    </row>
    <row r="211" spans="14:14" ht="15.75" customHeight="1" x14ac:dyDescent="0.2">
      <c r="N211" s="167"/>
    </row>
    <row r="212" spans="14:14" ht="15.75" customHeight="1" x14ac:dyDescent="0.2">
      <c r="N212" s="167"/>
    </row>
    <row r="213" spans="14:14" ht="15.75" customHeight="1" x14ac:dyDescent="0.2">
      <c r="N213" s="167"/>
    </row>
    <row r="214" spans="14:14" ht="15.75" customHeight="1" x14ac:dyDescent="0.2">
      <c r="N214" s="167"/>
    </row>
    <row r="215" spans="14:14" ht="15.75" customHeight="1" x14ac:dyDescent="0.2">
      <c r="N215" s="167"/>
    </row>
    <row r="216" spans="14:14" ht="15.75" customHeight="1" x14ac:dyDescent="0.2">
      <c r="N216" s="167"/>
    </row>
    <row r="217" spans="14:14" ht="15.75" customHeight="1" x14ac:dyDescent="0.2">
      <c r="N217" s="167"/>
    </row>
    <row r="218" spans="14:14" ht="15.75" customHeight="1" x14ac:dyDescent="0.2">
      <c r="N218" s="167"/>
    </row>
    <row r="219" spans="14:14" ht="15.75" customHeight="1" x14ac:dyDescent="0.2">
      <c r="N219" s="167"/>
    </row>
    <row r="220" spans="14:14" ht="15.75" customHeight="1" x14ac:dyDescent="0.2">
      <c r="N220" s="167"/>
    </row>
    <row r="221" spans="14:14" ht="15.75" customHeight="1" x14ac:dyDescent="0.2">
      <c r="N221" s="167"/>
    </row>
    <row r="222" spans="14:14" ht="15.75" customHeight="1" x14ac:dyDescent="0.2">
      <c r="N222" s="167"/>
    </row>
    <row r="223" spans="14:14" ht="15.75" customHeight="1" x14ac:dyDescent="0.2">
      <c r="N223" s="167"/>
    </row>
    <row r="224" spans="14:14" ht="15.75" customHeight="1" x14ac:dyDescent="0.2">
      <c r="N224" s="167"/>
    </row>
    <row r="225" spans="14:14" ht="15.75" customHeight="1" x14ac:dyDescent="0.2">
      <c r="N225" s="167"/>
    </row>
    <row r="226" spans="14:14" ht="15.75" customHeight="1" x14ac:dyDescent="0.2">
      <c r="N226" s="167"/>
    </row>
    <row r="227" spans="14:14" ht="15.75" customHeight="1" x14ac:dyDescent="0.2">
      <c r="N227" s="167"/>
    </row>
    <row r="228" spans="14:14" ht="15.75" customHeight="1" x14ac:dyDescent="0.2">
      <c r="N228" s="167"/>
    </row>
    <row r="229" spans="14:14" ht="15.75" customHeight="1" x14ac:dyDescent="0.2">
      <c r="N229" s="167"/>
    </row>
    <row r="230" spans="14:14" ht="15.75" customHeight="1" x14ac:dyDescent="0.2">
      <c r="N230" s="167"/>
    </row>
    <row r="231" spans="14:14" ht="15.75" customHeight="1" x14ac:dyDescent="0.2">
      <c r="N231" s="167"/>
    </row>
    <row r="232" spans="14:14" ht="15.75" customHeight="1" x14ac:dyDescent="0.2">
      <c r="N232" s="167"/>
    </row>
    <row r="233" spans="14:14" ht="15.75" customHeight="1" x14ac:dyDescent="0.2">
      <c r="N233" s="167"/>
    </row>
    <row r="234" spans="14:14" ht="15.75" customHeight="1" x14ac:dyDescent="0.2">
      <c r="N234" s="167"/>
    </row>
    <row r="235" spans="14:14" ht="15.75" customHeight="1" x14ac:dyDescent="0.2">
      <c r="N235" s="167"/>
    </row>
    <row r="236" spans="14:14" ht="15.75" customHeight="1" x14ac:dyDescent="0.2">
      <c r="N236" s="167"/>
    </row>
    <row r="237" spans="14:14" ht="15.75" customHeight="1" x14ac:dyDescent="0.2">
      <c r="N237" s="167"/>
    </row>
    <row r="238" spans="14:14" ht="15.75" customHeight="1" x14ac:dyDescent="0.2">
      <c r="N238" s="167"/>
    </row>
    <row r="239" spans="14:14" ht="15.75" customHeight="1" x14ac:dyDescent="0.2">
      <c r="N239" s="167"/>
    </row>
    <row r="240" spans="14:14" ht="15.75" customHeight="1" x14ac:dyDescent="0.2">
      <c r="N240" s="167"/>
    </row>
    <row r="241" spans="14:14" ht="15.75" customHeight="1" x14ac:dyDescent="0.2">
      <c r="N241" s="167"/>
    </row>
    <row r="242" spans="14:14" ht="15.75" customHeight="1" x14ac:dyDescent="0.2">
      <c r="N242" s="167"/>
    </row>
    <row r="243" spans="14:14" ht="15.75" customHeight="1" x14ac:dyDescent="0.2">
      <c r="N243" s="167"/>
    </row>
    <row r="244" spans="14:14" ht="15.75" customHeight="1" x14ac:dyDescent="0.2">
      <c r="N244" s="167"/>
    </row>
    <row r="245" spans="14:14" ht="15.75" customHeight="1" x14ac:dyDescent="0.2">
      <c r="N245" s="167"/>
    </row>
    <row r="246" spans="14:14" ht="15.75" customHeight="1" x14ac:dyDescent="0.2">
      <c r="N246" s="167"/>
    </row>
    <row r="247" spans="14:14" ht="15.75" customHeight="1" x14ac:dyDescent="0.2">
      <c r="N247" s="167"/>
    </row>
    <row r="248" spans="14:14" ht="15.75" customHeight="1" x14ac:dyDescent="0.2">
      <c r="N248" s="167"/>
    </row>
    <row r="249" spans="14:14" ht="15.75" customHeight="1" x14ac:dyDescent="0.2">
      <c r="N249" s="167"/>
    </row>
    <row r="250" spans="14:14" ht="15.75" customHeight="1" x14ac:dyDescent="0.2">
      <c r="N250" s="167"/>
    </row>
    <row r="251" spans="14:14" ht="15.75" customHeight="1" x14ac:dyDescent="0.2">
      <c r="N251" s="167"/>
    </row>
    <row r="252" spans="14:14" ht="15.75" customHeight="1" x14ac:dyDescent="0.2">
      <c r="N252" s="167"/>
    </row>
    <row r="253" spans="14:14" ht="15.75" customHeight="1" x14ac:dyDescent="0.2">
      <c r="N253" s="167"/>
    </row>
    <row r="254" spans="14:14" ht="15.75" customHeight="1" x14ac:dyDescent="0.2">
      <c r="N254" s="167"/>
    </row>
    <row r="255" spans="14:14" ht="15.75" customHeight="1" x14ac:dyDescent="0.2">
      <c r="N255" s="167"/>
    </row>
    <row r="256" spans="14:14" ht="15.75" customHeight="1" x14ac:dyDescent="0.2">
      <c r="N256" s="167"/>
    </row>
    <row r="257" spans="14:14" ht="15.75" customHeight="1" x14ac:dyDescent="0.2">
      <c r="N257" s="167"/>
    </row>
    <row r="258" spans="14:14" ht="15.75" customHeight="1" x14ac:dyDescent="0.2">
      <c r="N258" s="167"/>
    </row>
    <row r="259" spans="14:14" ht="15.75" customHeight="1" x14ac:dyDescent="0.2">
      <c r="N259" s="167"/>
    </row>
    <row r="260" spans="14:14" ht="15.75" customHeight="1" x14ac:dyDescent="0.2">
      <c r="N260" s="167"/>
    </row>
    <row r="261" spans="14:14" ht="15.75" customHeight="1" x14ac:dyDescent="0.2">
      <c r="N261" s="167"/>
    </row>
    <row r="262" spans="14:14" ht="15.75" customHeight="1" x14ac:dyDescent="0.2">
      <c r="N262" s="167"/>
    </row>
    <row r="263" spans="14:14" ht="15.75" customHeight="1" x14ac:dyDescent="0.2">
      <c r="N263" s="167"/>
    </row>
    <row r="264" spans="14:14" ht="15.75" customHeight="1" x14ac:dyDescent="0.2">
      <c r="N264" s="167"/>
    </row>
    <row r="265" spans="14:14" ht="15.75" customHeight="1" x14ac:dyDescent="0.2">
      <c r="N265" s="167"/>
    </row>
    <row r="266" spans="14:14" ht="15.75" customHeight="1" x14ac:dyDescent="0.2">
      <c r="N266" s="167"/>
    </row>
    <row r="267" spans="14:14" ht="15.75" customHeight="1" x14ac:dyDescent="0.2">
      <c r="N267" s="167"/>
    </row>
    <row r="268" spans="14:14" ht="15.75" customHeight="1" x14ac:dyDescent="0.2">
      <c r="N268" s="167"/>
    </row>
    <row r="269" spans="14:14" ht="15.75" customHeight="1" x14ac:dyDescent="0.2">
      <c r="N269" s="167"/>
    </row>
    <row r="270" spans="14:14" ht="15.75" customHeight="1" x14ac:dyDescent="0.2">
      <c r="N270" s="167"/>
    </row>
    <row r="271" spans="14:14" ht="15.75" customHeight="1" x14ac:dyDescent="0.2">
      <c r="N271" s="167"/>
    </row>
    <row r="272" spans="14:14" ht="15.75" customHeight="1" x14ac:dyDescent="0.2">
      <c r="N272" s="167"/>
    </row>
    <row r="273" spans="14:14" ht="15.75" customHeight="1" x14ac:dyDescent="0.2">
      <c r="N273" s="167"/>
    </row>
    <row r="274" spans="14:14" ht="15.75" customHeight="1" x14ac:dyDescent="0.2">
      <c r="N274" s="167"/>
    </row>
    <row r="275" spans="14:14" ht="15.75" customHeight="1" x14ac:dyDescent="0.2">
      <c r="N275" s="167"/>
    </row>
    <row r="276" spans="14:14" ht="15.75" customHeight="1" x14ac:dyDescent="0.2">
      <c r="N276" s="167"/>
    </row>
    <row r="277" spans="14:14" ht="15.75" customHeight="1" x14ac:dyDescent="0.2">
      <c r="N277" s="167"/>
    </row>
    <row r="278" spans="14:14" ht="15.75" customHeight="1" x14ac:dyDescent="0.2">
      <c r="N278" s="167"/>
    </row>
    <row r="279" spans="14:14" ht="15.75" customHeight="1" x14ac:dyDescent="0.2">
      <c r="N279" s="167"/>
    </row>
    <row r="280" spans="14:14" ht="15.75" customHeight="1" x14ac:dyDescent="0.2">
      <c r="N280" s="167"/>
    </row>
    <row r="281" spans="14:14" ht="15.75" customHeight="1" x14ac:dyDescent="0.2">
      <c r="N281" s="167"/>
    </row>
    <row r="282" spans="14:14" ht="15.75" customHeight="1" x14ac:dyDescent="0.2">
      <c r="N282" s="167"/>
    </row>
    <row r="283" spans="14:14" ht="15.75" customHeight="1" x14ac:dyDescent="0.2">
      <c r="N283" s="167"/>
    </row>
    <row r="284" spans="14:14" ht="15.75" customHeight="1" x14ac:dyDescent="0.2">
      <c r="N284" s="167"/>
    </row>
    <row r="285" spans="14:14" ht="15.75" customHeight="1" x14ac:dyDescent="0.2">
      <c r="N285" s="167"/>
    </row>
    <row r="286" spans="14:14" ht="15.75" customHeight="1" x14ac:dyDescent="0.2">
      <c r="N286" s="167"/>
    </row>
    <row r="287" spans="14:14" ht="15.75" customHeight="1" x14ac:dyDescent="0.2">
      <c r="N287" s="167"/>
    </row>
    <row r="288" spans="14:14" ht="15.75" customHeight="1" x14ac:dyDescent="0.2">
      <c r="N288" s="167"/>
    </row>
    <row r="289" spans="14:14" ht="15.75" customHeight="1" x14ac:dyDescent="0.2">
      <c r="N289" s="167"/>
    </row>
    <row r="290" spans="14:14" ht="15.75" customHeight="1" x14ac:dyDescent="0.2">
      <c r="N290" s="167"/>
    </row>
    <row r="291" spans="14:14" ht="15.75" customHeight="1" x14ac:dyDescent="0.2">
      <c r="N291" s="167"/>
    </row>
    <row r="292" spans="14:14" ht="15.75" customHeight="1" x14ac:dyDescent="0.2">
      <c r="N292" s="167"/>
    </row>
    <row r="293" spans="14:14" ht="15.75" customHeight="1" x14ac:dyDescent="0.2">
      <c r="N293" s="167"/>
    </row>
    <row r="294" spans="14:14" ht="15.75" customHeight="1" x14ac:dyDescent="0.2">
      <c r="N294" s="167"/>
    </row>
    <row r="295" spans="14:14" ht="15.75" customHeight="1" x14ac:dyDescent="0.2">
      <c r="N295" s="167"/>
    </row>
    <row r="296" spans="14:14" ht="15.75" customHeight="1" x14ac:dyDescent="0.2">
      <c r="N296" s="167"/>
    </row>
    <row r="297" spans="14:14" ht="15.75" customHeight="1" x14ac:dyDescent="0.2">
      <c r="N297" s="167"/>
    </row>
    <row r="298" spans="14:14" ht="15.75" customHeight="1" x14ac:dyDescent="0.2">
      <c r="N298" s="167"/>
    </row>
    <row r="299" spans="14:14" ht="15.75" customHeight="1" x14ac:dyDescent="0.2">
      <c r="N299" s="167"/>
    </row>
    <row r="300" spans="14:14" ht="15.75" customHeight="1" x14ac:dyDescent="0.2">
      <c r="N300" s="167"/>
    </row>
    <row r="301" spans="14:14" ht="15.75" customHeight="1" x14ac:dyDescent="0.2">
      <c r="N301" s="167"/>
    </row>
    <row r="302" spans="14:14" ht="15.75" customHeight="1" x14ac:dyDescent="0.2">
      <c r="N302" s="167"/>
    </row>
    <row r="303" spans="14:14" ht="15.75" customHeight="1" x14ac:dyDescent="0.2">
      <c r="N303" s="167"/>
    </row>
    <row r="304" spans="14:14" ht="15.75" customHeight="1" x14ac:dyDescent="0.2">
      <c r="N304" s="167"/>
    </row>
    <row r="305" spans="14:14" ht="15.75" customHeight="1" x14ac:dyDescent="0.2">
      <c r="N305" s="167"/>
    </row>
    <row r="306" spans="14:14" ht="15.75" customHeight="1" x14ac:dyDescent="0.2">
      <c r="N306" s="167"/>
    </row>
    <row r="307" spans="14:14" ht="15.75" customHeight="1" x14ac:dyDescent="0.2">
      <c r="N307" s="167"/>
    </row>
    <row r="308" spans="14:14" ht="15.75" customHeight="1" x14ac:dyDescent="0.2">
      <c r="N308" s="167"/>
    </row>
    <row r="309" spans="14:14" ht="15.75" customHeight="1" x14ac:dyDescent="0.2">
      <c r="N309" s="167"/>
    </row>
    <row r="310" spans="14:14" ht="15.75" customHeight="1" x14ac:dyDescent="0.2">
      <c r="N310" s="167"/>
    </row>
    <row r="311" spans="14:14" ht="15.75" customHeight="1" x14ac:dyDescent="0.2">
      <c r="N311" s="167"/>
    </row>
    <row r="312" spans="14:14" ht="15.75" customHeight="1" x14ac:dyDescent="0.2">
      <c r="N312" s="167"/>
    </row>
    <row r="313" spans="14:14" ht="15.75" customHeight="1" x14ac:dyDescent="0.2">
      <c r="N313" s="167"/>
    </row>
    <row r="314" spans="14:14" ht="15.75" customHeight="1" x14ac:dyDescent="0.2">
      <c r="N314" s="167"/>
    </row>
    <row r="315" spans="14:14" ht="15.75" customHeight="1" x14ac:dyDescent="0.2">
      <c r="N315" s="167"/>
    </row>
    <row r="316" spans="14:14" ht="15.75" customHeight="1" x14ac:dyDescent="0.2">
      <c r="N316" s="167"/>
    </row>
    <row r="317" spans="14:14" ht="15.75" customHeight="1" x14ac:dyDescent="0.2">
      <c r="N317" s="167"/>
    </row>
    <row r="318" spans="14:14" ht="15.75" customHeight="1" x14ac:dyDescent="0.2">
      <c r="N318" s="167"/>
    </row>
    <row r="319" spans="14:14" ht="15.75" customHeight="1" x14ac:dyDescent="0.2">
      <c r="N319" s="167"/>
    </row>
    <row r="320" spans="14:14" ht="15.75" customHeight="1" x14ac:dyDescent="0.2">
      <c r="N320" s="167"/>
    </row>
    <row r="321" spans="14:14" ht="15.75" customHeight="1" x14ac:dyDescent="0.2">
      <c r="N321" s="167"/>
    </row>
    <row r="322" spans="14:14" ht="15.75" customHeight="1" x14ac:dyDescent="0.2">
      <c r="N322" s="167"/>
    </row>
    <row r="323" spans="14:14" ht="15.75" customHeight="1" x14ac:dyDescent="0.2">
      <c r="N323" s="167"/>
    </row>
    <row r="324" spans="14:14" ht="15.75" customHeight="1" x14ac:dyDescent="0.2">
      <c r="N324" s="167"/>
    </row>
    <row r="325" spans="14:14" ht="15.75" customHeight="1" x14ac:dyDescent="0.2">
      <c r="N325" s="167"/>
    </row>
    <row r="326" spans="14:14" ht="15.75" customHeight="1" x14ac:dyDescent="0.2">
      <c r="N326" s="167"/>
    </row>
    <row r="327" spans="14:14" ht="15.75" customHeight="1" x14ac:dyDescent="0.2">
      <c r="N327" s="167"/>
    </row>
    <row r="328" spans="14:14" ht="15.75" customHeight="1" x14ac:dyDescent="0.2">
      <c r="N328" s="167"/>
    </row>
    <row r="329" spans="14:14" ht="15.75" customHeight="1" x14ac:dyDescent="0.2">
      <c r="N329" s="167"/>
    </row>
    <row r="330" spans="14:14" ht="15.75" customHeight="1" x14ac:dyDescent="0.2">
      <c r="N330" s="167"/>
    </row>
    <row r="331" spans="14:14" ht="15.75" customHeight="1" x14ac:dyDescent="0.2">
      <c r="N331" s="167"/>
    </row>
    <row r="332" spans="14:14" ht="15.75" customHeight="1" x14ac:dyDescent="0.2">
      <c r="N332" s="167"/>
    </row>
    <row r="333" spans="14:14" ht="15.75" customHeight="1" x14ac:dyDescent="0.2">
      <c r="N333" s="167"/>
    </row>
    <row r="334" spans="14:14" ht="15.75" customHeight="1" x14ac:dyDescent="0.2">
      <c r="N334" s="167"/>
    </row>
    <row r="335" spans="14:14" ht="15.75" customHeight="1" x14ac:dyDescent="0.2">
      <c r="N335" s="167"/>
    </row>
    <row r="336" spans="14:14" ht="15.75" customHeight="1" x14ac:dyDescent="0.2">
      <c r="N336" s="167"/>
    </row>
    <row r="337" spans="14:14" ht="15.75" customHeight="1" x14ac:dyDescent="0.2">
      <c r="N337" s="167"/>
    </row>
    <row r="338" spans="14:14" ht="15.75" customHeight="1" x14ac:dyDescent="0.2">
      <c r="N338" s="167"/>
    </row>
    <row r="339" spans="14:14" ht="15.75" customHeight="1" x14ac:dyDescent="0.2">
      <c r="N339" s="167"/>
    </row>
    <row r="340" spans="14:14" ht="15.75" customHeight="1" x14ac:dyDescent="0.2">
      <c r="N340" s="167"/>
    </row>
    <row r="341" spans="14:14" ht="15.75" customHeight="1" x14ac:dyDescent="0.2">
      <c r="N341" s="167"/>
    </row>
    <row r="342" spans="14:14" ht="15.75" customHeight="1" x14ac:dyDescent="0.2">
      <c r="N342" s="167"/>
    </row>
    <row r="343" spans="14:14" ht="15.75" customHeight="1" x14ac:dyDescent="0.2">
      <c r="N343" s="167"/>
    </row>
    <row r="344" spans="14:14" ht="15.75" customHeight="1" x14ac:dyDescent="0.2">
      <c r="N344" s="167"/>
    </row>
    <row r="345" spans="14:14" ht="15.75" customHeight="1" x14ac:dyDescent="0.2">
      <c r="N345" s="167"/>
    </row>
    <row r="346" spans="14:14" ht="15.75" customHeight="1" x14ac:dyDescent="0.2">
      <c r="N346" s="167"/>
    </row>
    <row r="347" spans="14:14" ht="15.75" customHeight="1" x14ac:dyDescent="0.2">
      <c r="N347" s="167"/>
    </row>
    <row r="348" spans="14:14" ht="15.75" customHeight="1" x14ac:dyDescent="0.2">
      <c r="N348" s="167"/>
    </row>
    <row r="349" spans="14:14" ht="15.75" customHeight="1" x14ac:dyDescent="0.2">
      <c r="N349" s="167"/>
    </row>
    <row r="350" spans="14:14" ht="15.75" customHeight="1" x14ac:dyDescent="0.2">
      <c r="N350" s="167"/>
    </row>
    <row r="351" spans="14:14" ht="15.75" customHeight="1" x14ac:dyDescent="0.2">
      <c r="N351" s="167"/>
    </row>
    <row r="352" spans="14:14" ht="15.75" customHeight="1" x14ac:dyDescent="0.2">
      <c r="N352" s="167"/>
    </row>
    <row r="353" spans="14:14" ht="15.75" customHeight="1" x14ac:dyDescent="0.2">
      <c r="N353" s="167"/>
    </row>
    <row r="354" spans="14:14" ht="15.75" customHeight="1" x14ac:dyDescent="0.2">
      <c r="N354" s="167"/>
    </row>
    <row r="355" spans="14:14" ht="15.75" customHeight="1" x14ac:dyDescent="0.2">
      <c r="N355" s="167"/>
    </row>
    <row r="356" spans="14:14" ht="15.75" customHeight="1" x14ac:dyDescent="0.2">
      <c r="N356" s="167"/>
    </row>
    <row r="357" spans="14:14" ht="15.75" customHeight="1" x14ac:dyDescent="0.2">
      <c r="N357" s="167"/>
    </row>
    <row r="358" spans="14:14" ht="15.75" customHeight="1" x14ac:dyDescent="0.2">
      <c r="N358" s="167"/>
    </row>
    <row r="359" spans="14:14" ht="15.75" customHeight="1" x14ac:dyDescent="0.2">
      <c r="N359" s="167"/>
    </row>
    <row r="360" spans="14:14" ht="15.75" customHeight="1" x14ac:dyDescent="0.2">
      <c r="N360" s="167"/>
    </row>
    <row r="361" spans="14:14" ht="15.75" customHeight="1" x14ac:dyDescent="0.2">
      <c r="N361" s="167"/>
    </row>
    <row r="362" spans="14:14" ht="15.75" customHeight="1" x14ac:dyDescent="0.2">
      <c r="N362" s="167"/>
    </row>
    <row r="363" spans="14:14" ht="15.75" customHeight="1" x14ac:dyDescent="0.2">
      <c r="N363" s="167"/>
    </row>
    <row r="364" spans="14:14" ht="15.75" customHeight="1" x14ac:dyDescent="0.2">
      <c r="N364" s="167"/>
    </row>
    <row r="365" spans="14:14" ht="15.75" customHeight="1" x14ac:dyDescent="0.2">
      <c r="N365" s="167"/>
    </row>
    <row r="366" spans="14:14" ht="15.75" customHeight="1" x14ac:dyDescent="0.2">
      <c r="N366" s="167"/>
    </row>
    <row r="367" spans="14:14" ht="15.75" customHeight="1" x14ac:dyDescent="0.2">
      <c r="N367" s="167"/>
    </row>
    <row r="368" spans="14:14" ht="15.75" customHeight="1" x14ac:dyDescent="0.2">
      <c r="N368" s="167"/>
    </row>
    <row r="369" spans="14:14" ht="15.75" customHeight="1" x14ac:dyDescent="0.2">
      <c r="N369" s="167"/>
    </row>
    <row r="370" spans="14:14" ht="15.75" customHeight="1" x14ac:dyDescent="0.2">
      <c r="N370" s="167"/>
    </row>
    <row r="371" spans="14:14" ht="15.75" customHeight="1" x14ac:dyDescent="0.2">
      <c r="N371" s="167"/>
    </row>
    <row r="372" spans="14:14" ht="15.75" customHeight="1" x14ac:dyDescent="0.2">
      <c r="N372" s="167"/>
    </row>
    <row r="373" spans="14:14" ht="15.75" customHeight="1" x14ac:dyDescent="0.2">
      <c r="N373" s="167"/>
    </row>
    <row r="374" spans="14:14" ht="15.75" customHeight="1" x14ac:dyDescent="0.2">
      <c r="N374" s="167"/>
    </row>
    <row r="375" spans="14:14" ht="15.75" customHeight="1" x14ac:dyDescent="0.2">
      <c r="N375" s="167"/>
    </row>
    <row r="376" spans="14:14" ht="15.75" customHeight="1" x14ac:dyDescent="0.2">
      <c r="N376" s="167"/>
    </row>
    <row r="377" spans="14:14" ht="15.75" customHeight="1" x14ac:dyDescent="0.2">
      <c r="N377" s="167"/>
    </row>
    <row r="378" spans="14:14" ht="15.75" customHeight="1" x14ac:dyDescent="0.2">
      <c r="N378" s="167"/>
    </row>
    <row r="379" spans="14:14" ht="15.75" customHeight="1" x14ac:dyDescent="0.2">
      <c r="N379" s="167"/>
    </row>
    <row r="380" spans="14:14" ht="15.75" customHeight="1" x14ac:dyDescent="0.2">
      <c r="N380" s="167"/>
    </row>
    <row r="381" spans="14:14" ht="15.75" customHeight="1" x14ac:dyDescent="0.2">
      <c r="N381" s="167"/>
    </row>
    <row r="382" spans="14:14" ht="15.75" customHeight="1" x14ac:dyDescent="0.2">
      <c r="N382" s="167"/>
    </row>
    <row r="383" spans="14:14" ht="15.75" customHeight="1" x14ac:dyDescent="0.2">
      <c r="N383" s="167"/>
    </row>
    <row r="384" spans="14:14" ht="15.75" customHeight="1" x14ac:dyDescent="0.2">
      <c r="N384" s="167"/>
    </row>
    <row r="385" spans="14:14" ht="15.75" customHeight="1" x14ac:dyDescent="0.2">
      <c r="N385" s="167"/>
    </row>
    <row r="386" spans="14:14" ht="15.75" customHeight="1" x14ac:dyDescent="0.2">
      <c r="N386" s="167"/>
    </row>
    <row r="387" spans="14:14" ht="15.75" customHeight="1" x14ac:dyDescent="0.2">
      <c r="N387" s="167"/>
    </row>
    <row r="388" spans="14:14" ht="15.75" customHeight="1" x14ac:dyDescent="0.2">
      <c r="N388" s="167"/>
    </row>
    <row r="389" spans="14:14" ht="15.75" customHeight="1" x14ac:dyDescent="0.2">
      <c r="N389" s="167"/>
    </row>
    <row r="390" spans="14:14" ht="15.75" customHeight="1" x14ac:dyDescent="0.2">
      <c r="N390" s="167"/>
    </row>
    <row r="391" spans="14:14" ht="15.75" customHeight="1" x14ac:dyDescent="0.2">
      <c r="N391" s="167"/>
    </row>
    <row r="392" spans="14:14" ht="15.75" customHeight="1" x14ac:dyDescent="0.2">
      <c r="N392" s="167"/>
    </row>
    <row r="393" spans="14:14" ht="15.75" customHeight="1" x14ac:dyDescent="0.2">
      <c r="N393" s="167"/>
    </row>
    <row r="394" spans="14:14" ht="15.75" customHeight="1" x14ac:dyDescent="0.2">
      <c r="N394" s="167"/>
    </row>
    <row r="395" spans="14:14" ht="15.75" customHeight="1" x14ac:dyDescent="0.2">
      <c r="N395" s="167"/>
    </row>
    <row r="396" spans="14:14" ht="15.75" customHeight="1" x14ac:dyDescent="0.2">
      <c r="N396" s="167"/>
    </row>
    <row r="397" spans="14:14" ht="15.75" customHeight="1" x14ac:dyDescent="0.2">
      <c r="N397" s="167"/>
    </row>
    <row r="398" spans="14:14" ht="15.75" customHeight="1" x14ac:dyDescent="0.2">
      <c r="N398" s="167"/>
    </row>
    <row r="399" spans="14:14" ht="15.75" customHeight="1" x14ac:dyDescent="0.2">
      <c r="N399" s="167"/>
    </row>
    <row r="400" spans="14:14" ht="15.75" customHeight="1" x14ac:dyDescent="0.2">
      <c r="N400" s="167"/>
    </row>
    <row r="401" spans="14:14" ht="15.75" customHeight="1" x14ac:dyDescent="0.2">
      <c r="N401" s="167"/>
    </row>
    <row r="402" spans="14:14" ht="15.75" customHeight="1" x14ac:dyDescent="0.2">
      <c r="N402" s="167"/>
    </row>
    <row r="403" spans="14:14" ht="15.75" customHeight="1" x14ac:dyDescent="0.2">
      <c r="N403" s="167"/>
    </row>
    <row r="404" spans="14:14" ht="15.75" customHeight="1" x14ac:dyDescent="0.2">
      <c r="N404" s="167"/>
    </row>
    <row r="405" spans="14:14" ht="15.75" customHeight="1" x14ac:dyDescent="0.2">
      <c r="N405" s="167"/>
    </row>
    <row r="406" spans="14:14" ht="15.75" customHeight="1" x14ac:dyDescent="0.2">
      <c r="N406" s="167"/>
    </row>
    <row r="407" spans="14:14" ht="15.75" customHeight="1" x14ac:dyDescent="0.2">
      <c r="N407" s="167"/>
    </row>
    <row r="408" spans="14:14" ht="15.75" customHeight="1" x14ac:dyDescent="0.2">
      <c r="N408" s="167"/>
    </row>
    <row r="409" spans="14:14" ht="15.75" customHeight="1" x14ac:dyDescent="0.2">
      <c r="N409" s="167"/>
    </row>
    <row r="410" spans="14:14" ht="15.75" customHeight="1" x14ac:dyDescent="0.2">
      <c r="N410" s="167"/>
    </row>
    <row r="411" spans="14:14" ht="15.75" customHeight="1" x14ac:dyDescent="0.2">
      <c r="N411" s="167"/>
    </row>
    <row r="412" spans="14:14" ht="15.75" customHeight="1" x14ac:dyDescent="0.2">
      <c r="N412" s="167"/>
    </row>
    <row r="413" spans="14:14" ht="15.75" customHeight="1" x14ac:dyDescent="0.2">
      <c r="N413" s="167"/>
    </row>
    <row r="414" spans="14:14" ht="15.75" customHeight="1" x14ac:dyDescent="0.2">
      <c r="N414" s="167"/>
    </row>
    <row r="415" spans="14:14" ht="15.75" customHeight="1" x14ac:dyDescent="0.2">
      <c r="N415" s="167"/>
    </row>
    <row r="416" spans="14:14" ht="15.75" customHeight="1" x14ac:dyDescent="0.2">
      <c r="N416" s="167"/>
    </row>
    <row r="417" spans="14:14" ht="15.75" customHeight="1" x14ac:dyDescent="0.2">
      <c r="N417" s="167"/>
    </row>
    <row r="418" spans="14:14" ht="15.75" customHeight="1" x14ac:dyDescent="0.2">
      <c r="N418" s="167"/>
    </row>
    <row r="419" spans="14:14" ht="15.75" customHeight="1" x14ac:dyDescent="0.2">
      <c r="N419" s="167"/>
    </row>
    <row r="420" spans="14:14" ht="15.75" customHeight="1" x14ac:dyDescent="0.2">
      <c r="N420" s="167"/>
    </row>
    <row r="421" spans="14:14" ht="15.75" customHeight="1" x14ac:dyDescent="0.2">
      <c r="N421" s="167"/>
    </row>
    <row r="422" spans="14:14" ht="15.75" customHeight="1" x14ac:dyDescent="0.2">
      <c r="N422" s="167"/>
    </row>
    <row r="423" spans="14:14" ht="15.75" customHeight="1" x14ac:dyDescent="0.2">
      <c r="N423" s="167"/>
    </row>
    <row r="424" spans="14:14" ht="15.75" customHeight="1" x14ac:dyDescent="0.2">
      <c r="N424" s="167"/>
    </row>
    <row r="425" spans="14:14" ht="15.75" customHeight="1" x14ac:dyDescent="0.2">
      <c r="N425" s="167"/>
    </row>
    <row r="426" spans="14:14" ht="15.75" customHeight="1" x14ac:dyDescent="0.2">
      <c r="N426" s="167"/>
    </row>
    <row r="427" spans="14:14" ht="15.75" customHeight="1" x14ac:dyDescent="0.2">
      <c r="N427" s="167"/>
    </row>
    <row r="428" spans="14:14" ht="15.75" customHeight="1" x14ac:dyDescent="0.2">
      <c r="N428" s="167"/>
    </row>
    <row r="429" spans="14:14" ht="15.75" customHeight="1" x14ac:dyDescent="0.2">
      <c r="N429" s="167"/>
    </row>
    <row r="430" spans="14:14" ht="15.75" customHeight="1" x14ac:dyDescent="0.2">
      <c r="N430" s="167"/>
    </row>
    <row r="431" spans="14:14" ht="15.75" customHeight="1" x14ac:dyDescent="0.2">
      <c r="N431" s="167"/>
    </row>
    <row r="432" spans="14:14" ht="15.75" customHeight="1" x14ac:dyDescent="0.2">
      <c r="N432" s="167"/>
    </row>
    <row r="433" spans="14:14" ht="15.75" customHeight="1" x14ac:dyDescent="0.2">
      <c r="N433" s="167"/>
    </row>
    <row r="434" spans="14:14" ht="15.75" customHeight="1" x14ac:dyDescent="0.2">
      <c r="N434" s="167"/>
    </row>
    <row r="435" spans="14:14" ht="15.75" customHeight="1" x14ac:dyDescent="0.2">
      <c r="N435" s="167"/>
    </row>
    <row r="436" spans="14:14" ht="15.75" customHeight="1" x14ac:dyDescent="0.2">
      <c r="N436" s="167"/>
    </row>
    <row r="437" spans="14:14" ht="15.75" customHeight="1" x14ac:dyDescent="0.2">
      <c r="N437" s="167"/>
    </row>
    <row r="438" spans="14:14" ht="15.75" customHeight="1" x14ac:dyDescent="0.2">
      <c r="N438" s="167"/>
    </row>
    <row r="439" spans="14:14" ht="15.75" customHeight="1" x14ac:dyDescent="0.2">
      <c r="N439" s="167"/>
    </row>
    <row r="440" spans="14:14" ht="15.75" customHeight="1" x14ac:dyDescent="0.2">
      <c r="N440" s="167"/>
    </row>
    <row r="441" spans="14:14" ht="15.75" customHeight="1" x14ac:dyDescent="0.2">
      <c r="N441" s="167"/>
    </row>
    <row r="442" spans="14:14" ht="15.75" customHeight="1" x14ac:dyDescent="0.2">
      <c r="N442" s="167"/>
    </row>
    <row r="443" spans="14:14" ht="15.75" customHeight="1" x14ac:dyDescent="0.2">
      <c r="N443" s="167"/>
    </row>
    <row r="444" spans="14:14" ht="15.75" customHeight="1" x14ac:dyDescent="0.2">
      <c r="N444" s="167"/>
    </row>
    <row r="445" spans="14:14" ht="15.75" customHeight="1" x14ac:dyDescent="0.2">
      <c r="N445" s="167"/>
    </row>
    <row r="446" spans="14:14" ht="15.75" customHeight="1" x14ac:dyDescent="0.2">
      <c r="N446" s="167"/>
    </row>
    <row r="447" spans="14:14" ht="15.75" customHeight="1" x14ac:dyDescent="0.2">
      <c r="N447" s="167"/>
    </row>
    <row r="448" spans="14:14" ht="15.75" customHeight="1" x14ac:dyDescent="0.2">
      <c r="N448" s="167"/>
    </row>
    <row r="449" spans="14:14" ht="15.75" customHeight="1" x14ac:dyDescent="0.2">
      <c r="N449" s="167"/>
    </row>
    <row r="450" spans="14:14" ht="15.75" customHeight="1" x14ac:dyDescent="0.2">
      <c r="N450" s="167"/>
    </row>
    <row r="451" spans="14:14" ht="15.75" customHeight="1" x14ac:dyDescent="0.2">
      <c r="N451" s="167"/>
    </row>
    <row r="452" spans="14:14" ht="15.75" customHeight="1" x14ac:dyDescent="0.2">
      <c r="N452" s="167"/>
    </row>
    <row r="453" spans="14:14" ht="15.75" customHeight="1" x14ac:dyDescent="0.2">
      <c r="N453" s="167"/>
    </row>
    <row r="454" spans="14:14" ht="15.75" customHeight="1" x14ac:dyDescent="0.2">
      <c r="N454" s="167"/>
    </row>
    <row r="455" spans="14:14" ht="15.75" customHeight="1" x14ac:dyDescent="0.2">
      <c r="N455" s="167"/>
    </row>
    <row r="456" spans="14:14" ht="15.75" customHeight="1" x14ac:dyDescent="0.2">
      <c r="N456" s="167"/>
    </row>
    <row r="457" spans="14:14" ht="15.75" customHeight="1" x14ac:dyDescent="0.2">
      <c r="N457" s="167"/>
    </row>
    <row r="458" spans="14:14" ht="15.75" customHeight="1" x14ac:dyDescent="0.2">
      <c r="N458" s="167"/>
    </row>
    <row r="459" spans="14:14" ht="15.75" customHeight="1" x14ac:dyDescent="0.2">
      <c r="N459" s="167"/>
    </row>
    <row r="460" spans="14:14" ht="15.75" customHeight="1" x14ac:dyDescent="0.2">
      <c r="N460" s="167"/>
    </row>
    <row r="461" spans="14:14" ht="15.75" customHeight="1" x14ac:dyDescent="0.2">
      <c r="N461" s="167"/>
    </row>
    <row r="462" spans="14:14" ht="15.75" customHeight="1" x14ac:dyDescent="0.2">
      <c r="N462" s="167"/>
    </row>
    <row r="463" spans="14:14" ht="15.75" customHeight="1" x14ac:dyDescent="0.2">
      <c r="N463" s="167"/>
    </row>
    <row r="464" spans="14:14" ht="15.75" customHeight="1" x14ac:dyDescent="0.2">
      <c r="N464" s="167"/>
    </row>
    <row r="465" spans="14:14" ht="15.75" customHeight="1" x14ac:dyDescent="0.2">
      <c r="N465" s="167"/>
    </row>
    <row r="466" spans="14:14" ht="15.75" customHeight="1" x14ac:dyDescent="0.2">
      <c r="N466" s="167"/>
    </row>
    <row r="467" spans="14:14" ht="15.75" customHeight="1" x14ac:dyDescent="0.2">
      <c r="N467" s="167"/>
    </row>
    <row r="468" spans="14:14" ht="15.75" customHeight="1" x14ac:dyDescent="0.2">
      <c r="N468" s="167"/>
    </row>
    <row r="469" spans="14:14" ht="15.75" customHeight="1" x14ac:dyDescent="0.2">
      <c r="N469" s="167"/>
    </row>
    <row r="470" spans="14:14" ht="15.75" customHeight="1" x14ac:dyDescent="0.2">
      <c r="N470" s="167"/>
    </row>
    <row r="471" spans="14:14" ht="15.75" customHeight="1" x14ac:dyDescent="0.2">
      <c r="N471" s="167"/>
    </row>
    <row r="472" spans="14:14" ht="15.75" customHeight="1" x14ac:dyDescent="0.2">
      <c r="N472" s="167"/>
    </row>
    <row r="473" spans="14:14" ht="15.75" customHeight="1" x14ac:dyDescent="0.2">
      <c r="N473" s="167"/>
    </row>
    <row r="474" spans="14:14" ht="15.75" customHeight="1" x14ac:dyDescent="0.2">
      <c r="N474" s="167"/>
    </row>
    <row r="475" spans="14:14" ht="15.75" customHeight="1" x14ac:dyDescent="0.2">
      <c r="N475" s="167"/>
    </row>
    <row r="476" spans="14:14" ht="15.75" customHeight="1" x14ac:dyDescent="0.2">
      <c r="N476" s="167"/>
    </row>
    <row r="477" spans="14:14" ht="15.75" customHeight="1" x14ac:dyDescent="0.2">
      <c r="N477" s="167"/>
    </row>
    <row r="478" spans="14:14" ht="15.75" customHeight="1" x14ac:dyDescent="0.2">
      <c r="N478" s="167"/>
    </row>
    <row r="479" spans="14:14" ht="15.75" customHeight="1" x14ac:dyDescent="0.2">
      <c r="N479" s="167"/>
    </row>
    <row r="480" spans="14:14" ht="15.75" customHeight="1" x14ac:dyDescent="0.2">
      <c r="N480" s="167"/>
    </row>
    <row r="481" spans="14:14" ht="15.75" customHeight="1" x14ac:dyDescent="0.2">
      <c r="N481" s="167"/>
    </row>
    <row r="482" spans="14:14" ht="15.75" customHeight="1" x14ac:dyDescent="0.2">
      <c r="N482" s="167"/>
    </row>
    <row r="483" spans="14:14" ht="15.75" customHeight="1" x14ac:dyDescent="0.2">
      <c r="N483" s="167"/>
    </row>
    <row r="484" spans="14:14" ht="15.75" customHeight="1" x14ac:dyDescent="0.2">
      <c r="N484" s="167"/>
    </row>
    <row r="485" spans="14:14" ht="15.75" customHeight="1" x14ac:dyDescent="0.2">
      <c r="N485" s="167"/>
    </row>
    <row r="486" spans="14:14" ht="15.75" customHeight="1" x14ac:dyDescent="0.2">
      <c r="N486" s="167"/>
    </row>
    <row r="487" spans="14:14" ht="15.75" customHeight="1" x14ac:dyDescent="0.2">
      <c r="N487" s="167"/>
    </row>
    <row r="488" spans="14:14" ht="15.75" customHeight="1" x14ac:dyDescent="0.2">
      <c r="N488" s="167"/>
    </row>
    <row r="489" spans="14:14" ht="15.75" customHeight="1" x14ac:dyDescent="0.2">
      <c r="N489" s="167"/>
    </row>
    <row r="490" spans="14:14" ht="15.75" customHeight="1" x14ac:dyDescent="0.2">
      <c r="N490" s="167"/>
    </row>
    <row r="491" spans="14:14" ht="15.75" customHeight="1" x14ac:dyDescent="0.2">
      <c r="N491" s="167"/>
    </row>
    <row r="492" spans="14:14" ht="15.75" customHeight="1" x14ac:dyDescent="0.2">
      <c r="N492" s="167"/>
    </row>
    <row r="493" spans="14:14" ht="15.75" customHeight="1" x14ac:dyDescent="0.2">
      <c r="N493" s="167"/>
    </row>
    <row r="494" spans="14:14" ht="15.75" customHeight="1" x14ac:dyDescent="0.2">
      <c r="N494" s="167"/>
    </row>
    <row r="495" spans="14:14" ht="15.75" customHeight="1" x14ac:dyDescent="0.2">
      <c r="N495" s="167"/>
    </row>
    <row r="496" spans="14:14" ht="15.75" customHeight="1" x14ac:dyDescent="0.2">
      <c r="N496" s="167"/>
    </row>
    <row r="497" spans="14:14" ht="15.75" customHeight="1" x14ac:dyDescent="0.2">
      <c r="N497" s="167"/>
    </row>
    <row r="498" spans="14:14" ht="15.75" customHeight="1" x14ac:dyDescent="0.2">
      <c r="N498" s="167"/>
    </row>
    <row r="499" spans="14:14" ht="15.75" customHeight="1" x14ac:dyDescent="0.2">
      <c r="N499" s="167"/>
    </row>
    <row r="500" spans="14:14" ht="15.75" customHeight="1" x14ac:dyDescent="0.2">
      <c r="N500" s="167"/>
    </row>
    <row r="501" spans="14:14" ht="15.75" customHeight="1" x14ac:dyDescent="0.2">
      <c r="N501" s="167"/>
    </row>
    <row r="502" spans="14:14" ht="15.75" customHeight="1" x14ac:dyDescent="0.2">
      <c r="N502" s="167"/>
    </row>
    <row r="503" spans="14:14" ht="15.75" customHeight="1" x14ac:dyDescent="0.2">
      <c r="N503" s="167"/>
    </row>
    <row r="504" spans="14:14" ht="15.75" customHeight="1" x14ac:dyDescent="0.2">
      <c r="N504" s="167"/>
    </row>
    <row r="505" spans="14:14" ht="15.75" customHeight="1" x14ac:dyDescent="0.2">
      <c r="N505" s="167"/>
    </row>
    <row r="506" spans="14:14" ht="15.75" customHeight="1" x14ac:dyDescent="0.2">
      <c r="N506" s="167"/>
    </row>
    <row r="507" spans="14:14" ht="15.75" customHeight="1" x14ac:dyDescent="0.2">
      <c r="N507" s="167"/>
    </row>
    <row r="508" spans="14:14" ht="15.75" customHeight="1" x14ac:dyDescent="0.2">
      <c r="N508" s="167"/>
    </row>
    <row r="509" spans="14:14" ht="15.75" customHeight="1" x14ac:dyDescent="0.2">
      <c r="N509" s="167"/>
    </row>
    <row r="510" spans="14:14" ht="15.75" customHeight="1" x14ac:dyDescent="0.2">
      <c r="N510" s="167"/>
    </row>
    <row r="511" spans="14:14" ht="15.75" customHeight="1" x14ac:dyDescent="0.2">
      <c r="N511" s="167"/>
    </row>
    <row r="512" spans="14:14" ht="15.75" customHeight="1" x14ac:dyDescent="0.2">
      <c r="N512" s="167"/>
    </row>
    <row r="513" spans="14:14" ht="15.75" customHeight="1" x14ac:dyDescent="0.2">
      <c r="N513" s="167"/>
    </row>
    <row r="514" spans="14:14" ht="15.75" customHeight="1" x14ac:dyDescent="0.2">
      <c r="N514" s="167"/>
    </row>
    <row r="515" spans="14:14" ht="15.75" customHeight="1" x14ac:dyDescent="0.2">
      <c r="N515" s="167"/>
    </row>
    <row r="516" spans="14:14" ht="15.75" customHeight="1" x14ac:dyDescent="0.2">
      <c r="N516" s="167"/>
    </row>
    <row r="517" spans="14:14" ht="15.75" customHeight="1" x14ac:dyDescent="0.2">
      <c r="N517" s="167"/>
    </row>
    <row r="518" spans="14:14" ht="15.75" customHeight="1" x14ac:dyDescent="0.2">
      <c r="N518" s="167"/>
    </row>
    <row r="519" spans="14:14" ht="15.75" customHeight="1" x14ac:dyDescent="0.2">
      <c r="N519" s="167"/>
    </row>
    <row r="520" spans="14:14" ht="15.75" customHeight="1" x14ac:dyDescent="0.2">
      <c r="N520" s="167"/>
    </row>
    <row r="521" spans="14:14" ht="15.75" customHeight="1" x14ac:dyDescent="0.2">
      <c r="N521" s="167"/>
    </row>
    <row r="522" spans="14:14" ht="15.75" customHeight="1" x14ac:dyDescent="0.2">
      <c r="N522" s="167"/>
    </row>
    <row r="523" spans="14:14" ht="15.75" customHeight="1" x14ac:dyDescent="0.2">
      <c r="N523" s="167"/>
    </row>
    <row r="524" spans="14:14" ht="15.75" customHeight="1" x14ac:dyDescent="0.2">
      <c r="N524" s="167"/>
    </row>
    <row r="525" spans="14:14" ht="15.75" customHeight="1" x14ac:dyDescent="0.2">
      <c r="N525" s="167"/>
    </row>
    <row r="526" spans="14:14" ht="15.75" customHeight="1" x14ac:dyDescent="0.2">
      <c r="N526" s="167"/>
    </row>
    <row r="527" spans="14:14" ht="15.75" customHeight="1" x14ac:dyDescent="0.2">
      <c r="N527" s="167"/>
    </row>
    <row r="528" spans="14:14" ht="15.75" customHeight="1" x14ac:dyDescent="0.2">
      <c r="N528" s="167"/>
    </row>
    <row r="529" spans="14:14" ht="15.75" customHeight="1" x14ac:dyDescent="0.2">
      <c r="N529" s="167"/>
    </row>
    <row r="530" spans="14:14" ht="15.75" customHeight="1" x14ac:dyDescent="0.2">
      <c r="N530" s="167"/>
    </row>
    <row r="531" spans="14:14" ht="15.75" customHeight="1" x14ac:dyDescent="0.2">
      <c r="N531" s="167"/>
    </row>
    <row r="532" spans="14:14" ht="15.75" customHeight="1" x14ac:dyDescent="0.2">
      <c r="N532" s="167"/>
    </row>
    <row r="533" spans="14:14" ht="15.75" customHeight="1" x14ac:dyDescent="0.2">
      <c r="N533" s="167"/>
    </row>
    <row r="534" spans="14:14" ht="15.75" customHeight="1" x14ac:dyDescent="0.2">
      <c r="N534" s="167"/>
    </row>
    <row r="535" spans="14:14" ht="15.75" customHeight="1" x14ac:dyDescent="0.2">
      <c r="N535" s="167"/>
    </row>
    <row r="536" spans="14:14" ht="15.75" customHeight="1" x14ac:dyDescent="0.2">
      <c r="N536" s="167"/>
    </row>
    <row r="537" spans="14:14" ht="15.75" customHeight="1" x14ac:dyDescent="0.2">
      <c r="N537" s="167"/>
    </row>
    <row r="538" spans="14:14" ht="15.75" customHeight="1" x14ac:dyDescent="0.2">
      <c r="N538" s="167"/>
    </row>
    <row r="539" spans="14:14" ht="15.75" customHeight="1" x14ac:dyDescent="0.2">
      <c r="N539" s="167"/>
    </row>
    <row r="540" spans="14:14" ht="15.75" customHeight="1" x14ac:dyDescent="0.2">
      <c r="N540" s="167"/>
    </row>
    <row r="541" spans="14:14" ht="15.75" customHeight="1" x14ac:dyDescent="0.2">
      <c r="N541" s="167"/>
    </row>
    <row r="542" spans="14:14" ht="15.75" customHeight="1" x14ac:dyDescent="0.2">
      <c r="N542" s="167"/>
    </row>
    <row r="543" spans="14:14" ht="15.75" customHeight="1" x14ac:dyDescent="0.2">
      <c r="N543" s="167"/>
    </row>
    <row r="544" spans="14:14" ht="15.75" customHeight="1" x14ac:dyDescent="0.2">
      <c r="N544" s="167"/>
    </row>
    <row r="545" spans="14:14" ht="15.75" customHeight="1" x14ac:dyDescent="0.2">
      <c r="N545" s="167"/>
    </row>
    <row r="546" spans="14:14" ht="15.75" customHeight="1" x14ac:dyDescent="0.2">
      <c r="N546" s="167"/>
    </row>
    <row r="547" spans="14:14" ht="15.75" customHeight="1" x14ac:dyDescent="0.2">
      <c r="N547" s="167"/>
    </row>
    <row r="548" spans="14:14" ht="15.75" customHeight="1" x14ac:dyDescent="0.2">
      <c r="N548" s="167"/>
    </row>
    <row r="549" spans="14:14" ht="15.75" customHeight="1" x14ac:dyDescent="0.2">
      <c r="N549" s="167"/>
    </row>
    <row r="550" spans="14:14" ht="15.75" customHeight="1" x14ac:dyDescent="0.2">
      <c r="N550" s="167"/>
    </row>
    <row r="551" spans="14:14" ht="15.75" customHeight="1" x14ac:dyDescent="0.2">
      <c r="N551" s="167"/>
    </row>
    <row r="552" spans="14:14" ht="15.75" customHeight="1" x14ac:dyDescent="0.2">
      <c r="N552" s="167"/>
    </row>
    <row r="553" spans="14:14" ht="15.75" customHeight="1" x14ac:dyDescent="0.2">
      <c r="N553" s="167"/>
    </row>
    <row r="554" spans="14:14" ht="15.75" customHeight="1" x14ac:dyDescent="0.2">
      <c r="N554" s="167"/>
    </row>
    <row r="555" spans="14:14" ht="15.75" customHeight="1" x14ac:dyDescent="0.2">
      <c r="N555" s="167"/>
    </row>
    <row r="556" spans="14:14" ht="15.75" customHeight="1" x14ac:dyDescent="0.2">
      <c r="N556" s="167"/>
    </row>
    <row r="557" spans="14:14" ht="15.75" customHeight="1" x14ac:dyDescent="0.2">
      <c r="N557" s="167"/>
    </row>
    <row r="558" spans="14:14" ht="15.75" customHeight="1" x14ac:dyDescent="0.2">
      <c r="N558" s="167"/>
    </row>
    <row r="559" spans="14:14" ht="15.75" customHeight="1" x14ac:dyDescent="0.2">
      <c r="N559" s="167"/>
    </row>
    <row r="560" spans="14:14" ht="15.75" customHeight="1" x14ac:dyDescent="0.2">
      <c r="N560" s="167"/>
    </row>
    <row r="561" spans="14:14" ht="15.75" customHeight="1" x14ac:dyDescent="0.2">
      <c r="N561" s="167"/>
    </row>
    <row r="562" spans="14:14" ht="15.75" customHeight="1" x14ac:dyDescent="0.2">
      <c r="N562" s="167"/>
    </row>
    <row r="563" spans="14:14" ht="15.75" customHeight="1" x14ac:dyDescent="0.2">
      <c r="N563" s="167"/>
    </row>
    <row r="564" spans="14:14" ht="15.75" customHeight="1" x14ac:dyDescent="0.2">
      <c r="N564" s="167"/>
    </row>
    <row r="565" spans="14:14" ht="15.75" customHeight="1" x14ac:dyDescent="0.2">
      <c r="N565" s="167"/>
    </row>
    <row r="566" spans="14:14" ht="15.75" customHeight="1" x14ac:dyDescent="0.2">
      <c r="N566" s="167"/>
    </row>
    <row r="567" spans="14:14" ht="15.75" customHeight="1" x14ac:dyDescent="0.2">
      <c r="N567" s="167"/>
    </row>
    <row r="568" spans="14:14" ht="15.75" customHeight="1" x14ac:dyDescent="0.2">
      <c r="N568" s="167"/>
    </row>
    <row r="569" spans="14:14" ht="15.75" customHeight="1" x14ac:dyDescent="0.2">
      <c r="N569" s="167"/>
    </row>
    <row r="570" spans="14:14" ht="15.75" customHeight="1" x14ac:dyDescent="0.2">
      <c r="N570" s="167"/>
    </row>
    <row r="571" spans="14:14" ht="15.75" customHeight="1" x14ac:dyDescent="0.2">
      <c r="N571" s="167"/>
    </row>
    <row r="572" spans="14:14" ht="15.75" customHeight="1" x14ac:dyDescent="0.2">
      <c r="N572" s="167"/>
    </row>
    <row r="573" spans="14:14" ht="15.75" customHeight="1" x14ac:dyDescent="0.2">
      <c r="N573" s="167"/>
    </row>
    <row r="574" spans="14:14" ht="15.75" customHeight="1" x14ac:dyDescent="0.2">
      <c r="N574" s="167"/>
    </row>
    <row r="575" spans="14:14" ht="15.75" customHeight="1" x14ac:dyDescent="0.2">
      <c r="N575" s="167"/>
    </row>
    <row r="576" spans="14:14" ht="15.75" customHeight="1" x14ac:dyDescent="0.2">
      <c r="N576" s="167"/>
    </row>
    <row r="577" spans="14:14" ht="15.75" customHeight="1" x14ac:dyDescent="0.2">
      <c r="N577" s="167"/>
    </row>
    <row r="578" spans="14:14" ht="15.75" customHeight="1" x14ac:dyDescent="0.2">
      <c r="N578" s="167"/>
    </row>
    <row r="579" spans="14:14" ht="15.75" customHeight="1" x14ac:dyDescent="0.2">
      <c r="N579" s="167"/>
    </row>
    <row r="580" spans="14:14" ht="15.75" customHeight="1" x14ac:dyDescent="0.2">
      <c r="N580" s="167"/>
    </row>
    <row r="581" spans="14:14" ht="15.75" customHeight="1" x14ac:dyDescent="0.2">
      <c r="N581" s="167"/>
    </row>
    <row r="582" spans="14:14" ht="15.75" customHeight="1" x14ac:dyDescent="0.2">
      <c r="N582" s="167"/>
    </row>
    <row r="583" spans="14:14" ht="15.75" customHeight="1" x14ac:dyDescent="0.2">
      <c r="N583" s="167"/>
    </row>
    <row r="584" spans="14:14" ht="15.75" customHeight="1" x14ac:dyDescent="0.2">
      <c r="N584" s="167"/>
    </row>
    <row r="585" spans="14:14" ht="15.75" customHeight="1" x14ac:dyDescent="0.2">
      <c r="N585" s="167"/>
    </row>
    <row r="586" spans="14:14" ht="15.75" customHeight="1" x14ac:dyDescent="0.2">
      <c r="N586" s="167"/>
    </row>
    <row r="587" spans="14:14" ht="15.75" customHeight="1" x14ac:dyDescent="0.2">
      <c r="N587" s="167"/>
    </row>
    <row r="588" spans="14:14" ht="15.75" customHeight="1" x14ac:dyDescent="0.2">
      <c r="N588" s="167"/>
    </row>
    <row r="589" spans="14:14" ht="15.75" customHeight="1" x14ac:dyDescent="0.2">
      <c r="N589" s="167"/>
    </row>
    <row r="590" spans="14:14" ht="15.75" customHeight="1" x14ac:dyDescent="0.2">
      <c r="N590" s="167"/>
    </row>
    <row r="591" spans="14:14" ht="15.75" customHeight="1" x14ac:dyDescent="0.2">
      <c r="N591" s="167"/>
    </row>
    <row r="592" spans="14:14" ht="15.75" customHeight="1" x14ac:dyDescent="0.2">
      <c r="N592" s="167"/>
    </row>
    <row r="593" spans="14:14" ht="15.75" customHeight="1" x14ac:dyDescent="0.2">
      <c r="N593" s="167"/>
    </row>
    <row r="594" spans="14:14" ht="15.75" customHeight="1" x14ac:dyDescent="0.2">
      <c r="N594" s="167"/>
    </row>
    <row r="595" spans="14:14" ht="15.75" customHeight="1" x14ac:dyDescent="0.2">
      <c r="N595" s="167"/>
    </row>
    <row r="596" spans="14:14" ht="15.75" customHeight="1" x14ac:dyDescent="0.2">
      <c r="N596" s="167"/>
    </row>
    <row r="597" spans="14:14" ht="15.75" customHeight="1" x14ac:dyDescent="0.2">
      <c r="N597" s="167"/>
    </row>
    <row r="598" spans="14:14" ht="15.75" customHeight="1" x14ac:dyDescent="0.2">
      <c r="N598" s="167"/>
    </row>
    <row r="599" spans="14:14" ht="15.75" customHeight="1" x14ac:dyDescent="0.2">
      <c r="N599" s="167"/>
    </row>
    <row r="600" spans="14:14" ht="15.75" customHeight="1" x14ac:dyDescent="0.2">
      <c r="N600" s="167"/>
    </row>
    <row r="601" spans="14:14" ht="15.75" customHeight="1" x14ac:dyDescent="0.2">
      <c r="N601" s="167"/>
    </row>
    <row r="602" spans="14:14" ht="15.75" customHeight="1" x14ac:dyDescent="0.2">
      <c r="N602" s="167"/>
    </row>
    <row r="603" spans="14:14" ht="15.75" customHeight="1" x14ac:dyDescent="0.2">
      <c r="N603" s="167"/>
    </row>
    <row r="604" spans="14:14" ht="15.75" customHeight="1" x14ac:dyDescent="0.2">
      <c r="N604" s="167"/>
    </row>
    <row r="605" spans="14:14" ht="15.75" customHeight="1" x14ac:dyDescent="0.2">
      <c r="N605" s="167"/>
    </row>
    <row r="606" spans="14:14" ht="15.75" customHeight="1" x14ac:dyDescent="0.2">
      <c r="N606" s="167"/>
    </row>
    <row r="607" spans="14:14" ht="15.75" customHeight="1" x14ac:dyDescent="0.2">
      <c r="N607" s="167"/>
    </row>
    <row r="608" spans="14:14" ht="15.75" customHeight="1" x14ac:dyDescent="0.2">
      <c r="N608" s="167"/>
    </row>
    <row r="609" spans="14:14" ht="15.75" customHeight="1" x14ac:dyDescent="0.2">
      <c r="N609" s="167"/>
    </row>
    <row r="610" spans="14:14" ht="15.75" customHeight="1" x14ac:dyDescent="0.2">
      <c r="N610" s="167"/>
    </row>
    <row r="611" spans="14:14" ht="15.75" customHeight="1" x14ac:dyDescent="0.2">
      <c r="N611" s="167"/>
    </row>
    <row r="612" spans="14:14" ht="15.75" customHeight="1" x14ac:dyDescent="0.2">
      <c r="N612" s="167"/>
    </row>
    <row r="613" spans="14:14" ht="15.75" customHeight="1" x14ac:dyDescent="0.2">
      <c r="N613" s="167"/>
    </row>
    <row r="614" spans="14:14" ht="15.75" customHeight="1" x14ac:dyDescent="0.2">
      <c r="N614" s="167"/>
    </row>
    <row r="615" spans="14:14" ht="15.75" customHeight="1" x14ac:dyDescent="0.2">
      <c r="N615" s="167"/>
    </row>
    <row r="616" spans="14:14" ht="15.75" customHeight="1" x14ac:dyDescent="0.2">
      <c r="N616" s="167"/>
    </row>
    <row r="617" spans="14:14" ht="15.75" customHeight="1" x14ac:dyDescent="0.2">
      <c r="N617" s="167"/>
    </row>
    <row r="618" spans="14:14" ht="15.75" customHeight="1" x14ac:dyDescent="0.2">
      <c r="N618" s="167"/>
    </row>
    <row r="619" spans="14:14" ht="15.75" customHeight="1" x14ac:dyDescent="0.2">
      <c r="N619" s="167"/>
    </row>
    <row r="620" spans="14:14" ht="15.75" customHeight="1" x14ac:dyDescent="0.2">
      <c r="N620" s="167"/>
    </row>
    <row r="621" spans="14:14" ht="15.75" customHeight="1" x14ac:dyDescent="0.2">
      <c r="N621" s="167"/>
    </row>
    <row r="622" spans="14:14" ht="15.75" customHeight="1" x14ac:dyDescent="0.2">
      <c r="N622" s="167"/>
    </row>
    <row r="623" spans="14:14" ht="15.75" customHeight="1" x14ac:dyDescent="0.2">
      <c r="N623" s="167"/>
    </row>
    <row r="624" spans="14:14" ht="15.75" customHeight="1" x14ac:dyDescent="0.2">
      <c r="N624" s="167"/>
    </row>
    <row r="625" spans="14:14" ht="15.75" customHeight="1" x14ac:dyDescent="0.2">
      <c r="N625" s="167"/>
    </row>
    <row r="626" spans="14:14" ht="15.75" customHeight="1" x14ac:dyDescent="0.2">
      <c r="N626" s="167"/>
    </row>
    <row r="627" spans="14:14" ht="15.75" customHeight="1" x14ac:dyDescent="0.2">
      <c r="N627" s="167"/>
    </row>
    <row r="628" spans="14:14" ht="15.75" customHeight="1" x14ac:dyDescent="0.2">
      <c r="N628" s="167"/>
    </row>
    <row r="629" spans="14:14" ht="15.75" customHeight="1" x14ac:dyDescent="0.2">
      <c r="N629" s="167"/>
    </row>
    <row r="630" spans="14:14" ht="15.75" customHeight="1" x14ac:dyDescent="0.2">
      <c r="N630" s="167"/>
    </row>
    <row r="631" spans="14:14" ht="15.75" customHeight="1" x14ac:dyDescent="0.2">
      <c r="N631" s="167"/>
    </row>
    <row r="632" spans="14:14" ht="15.75" customHeight="1" x14ac:dyDescent="0.2">
      <c r="N632" s="167"/>
    </row>
    <row r="633" spans="14:14" ht="15.75" customHeight="1" x14ac:dyDescent="0.2">
      <c r="N633" s="167"/>
    </row>
    <row r="634" spans="14:14" ht="15.75" customHeight="1" x14ac:dyDescent="0.2">
      <c r="N634" s="167"/>
    </row>
    <row r="635" spans="14:14" ht="15.75" customHeight="1" x14ac:dyDescent="0.2">
      <c r="N635" s="167"/>
    </row>
    <row r="636" spans="14:14" ht="15.75" customHeight="1" x14ac:dyDescent="0.2">
      <c r="N636" s="167"/>
    </row>
    <row r="637" spans="14:14" ht="15.75" customHeight="1" x14ac:dyDescent="0.2">
      <c r="N637" s="167"/>
    </row>
    <row r="638" spans="14:14" ht="15.75" customHeight="1" x14ac:dyDescent="0.2">
      <c r="N638" s="167"/>
    </row>
    <row r="639" spans="14:14" ht="15.75" customHeight="1" x14ac:dyDescent="0.2">
      <c r="N639" s="167"/>
    </row>
    <row r="640" spans="14:14" ht="15.75" customHeight="1" x14ac:dyDescent="0.2">
      <c r="N640" s="167"/>
    </row>
    <row r="641" spans="14:14" ht="15.75" customHeight="1" x14ac:dyDescent="0.2">
      <c r="N641" s="167"/>
    </row>
    <row r="642" spans="14:14" ht="15.75" customHeight="1" x14ac:dyDescent="0.2">
      <c r="N642" s="167"/>
    </row>
    <row r="643" spans="14:14" ht="15.75" customHeight="1" x14ac:dyDescent="0.2">
      <c r="N643" s="167"/>
    </row>
    <row r="644" spans="14:14" ht="15.75" customHeight="1" x14ac:dyDescent="0.2">
      <c r="N644" s="167"/>
    </row>
    <row r="645" spans="14:14" ht="15.75" customHeight="1" x14ac:dyDescent="0.2">
      <c r="N645" s="167"/>
    </row>
    <row r="646" spans="14:14" ht="15.75" customHeight="1" x14ac:dyDescent="0.2">
      <c r="N646" s="167"/>
    </row>
    <row r="647" spans="14:14" ht="15.75" customHeight="1" x14ac:dyDescent="0.2">
      <c r="N647" s="167"/>
    </row>
    <row r="648" spans="14:14" ht="15.75" customHeight="1" x14ac:dyDescent="0.2">
      <c r="N648" s="167"/>
    </row>
    <row r="649" spans="14:14" ht="15.75" customHeight="1" x14ac:dyDescent="0.2">
      <c r="N649" s="167"/>
    </row>
    <row r="650" spans="14:14" ht="15.75" customHeight="1" x14ac:dyDescent="0.2">
      <c r="N650" s="167"/>
    </row>
    <row r="651" spans="14:14" ht="15.75" customHeight="1" x14ac:dyDescent="0.2">
      <c r="N651" s="167"/>
    </row>
    <row r="652" spans="14:14" ht="15.75" customHeight="1" x14ac:dyDescent="0.2">
      <c r="N652" s="167"/>
    </row>
    <row r="653" spans="14:14" ht="15.75" customHeight="1" x14ac:dyDescent="0.2">
      <c r="N653" s="167"/>
    </row>
    <row r="654" spans="14:14" ht="15.75" customHeight="1" x14ac:dyDescent="0.2">
      <c r="N654" s="167"/>
    </row>
    <row r="655" spans="14:14" ht="15.75" customHeight="1" x14ac:dyDescent="0.2">
      <c r="N655" s="167"/>
    </row>
    <row r="656" spans="14:14" ht="15.75" customHeight="1" x14ac:dyDescent="0.2">
      <c r="N656" s="167"/>
    </row>
    <row r="657" spans="14:14" ht="15.75" customHeight="1" x14ac:dyDescent="0.2">
      <c r="N657" s="167"/>
    </row>
    <row r="658" spans="14:14" ht="15.75" customHeight="1" x14ac:dyDescent="0.2">
      <c r="N658" s="167"/>
    </row>
    <row r="659" spans="14:14" ht="15.75" customHeight="1" x14ac:dyDescent="0.2">
      <c r="N659" s="167"/>
    </row>
    <row r="660" spans="14:14" ht="15.75" customHeight="1" x14ac:dyDescent="0.2">
      <c r="N660" s="167"/>
    </row>
    <row r="661" spans="14:14" ht="15.75" customHeight="1" x14ac:dyDescent="0.2">
      <c r="N661" s="167"/>
    </row>
    <row r="662" spans="14:14" ht="15.75" customHeight="1" x14ac:dyDescent="0.2">
      <c r="N662" s="167"/>
    </row>
    <row r="663" spans="14:14" ht="15.75" customHeight="1" x14ac:dyDescent="0.2">
      <c r="N663" s="167"/>
    </row>
    <row r="664" spans="14:14" ht="15.75" customHeight="1" x14ac:dyDescent="0.2">
      <c r="N664" s="167"/>
    </row>
    <row r="665" spans="14:14" ht="15.75" customHeight="1" x14ac:dyDescent="0.2">
      <c r="N665" s="167"/>
    </row>
    <row r="666" spans="14:14" ht="15.75" customHeight="1" x14ac:dyDescent="0.2">
      <c r="N666" s="167"/>
    </row>
    <row r="667" spans="14:14" ht="15.75" customHeight="1" x14ac:dyDescent="0.2">
      <c r="N667" s="167"/>
    </row>
    <row r="668" spans="14:14" ht="15.75" customHeight="1" x14ac:dyDescent="0.2">
      <c r="N668" s="167"/>
    </row>
    <row r="669" spans="14:14" ht="15.75" customHeight="1" x14ac:dyDescent="0.2">
      <c r="N669" s="167"/>
    </row>
    <row r="670" spans="14:14" ht="15.75" customHeight="1" x14ac:dyDescent="0.2">
      <c r="N670" s="167"/>
    </row>
    <row r="671" spans="14:14" ht="15.75" customHeight="1" x14ac:dyDescent="0.2">
      <c r="N671" s="167"/>
    </row>
    <row r="672" spans="14:14" ht="15.75" customHeight="1" x14ac:dyDescent="0.2">
      <c r="N672" s="167"/>
    </row>
    <row r="673" spans="14:14" ht="15.75" customHeight="1" x14ac:dyDescent="0.2">
      <c r="N673" s="167"/>
    </row>
    <row r="674" spans="14:14" ht="15.75" customHeight="1" x14ac:dyDescent="0.2">
      <c r="N674" s="167"/>
    </row>
    <row r="675" spans="14:14" ht="15.75" customHeight="1" x14ac:dyDescent="0.2">
      <c r="N675" s="167"/>
    </row>
    <row r="676" spans="14:14" ht="15.75" customHeight="1" x14ac:dyDescent="0.2">
      <c r="N676" s="167"/>
    </row>
    <row r="677" spans="14:14" ht="15.75" customHeight="1" x14ac:dyDescent="0.2">
      <c r="N677" s="167"/>
    </row>
    <row r="678" spans="14:14" ht="15.75" customHeight="1" x14ac:dyDescent="0.2">
      <c r="N678" s="167"/>
    </row>
    <row r="679" spans="14:14" ht="15.75" customHeight="1" x14ac:dyDescent="0.2">
      <c r="N679" s="167"/>
    </row>
    <row r="680" spans="14:14" ht="15.75" customHeight="1" x14ac:dyDescent="0.2">
      <c r="N680" s="167"/>
    </row>
    <row r="681" spans="14:14" ht="15.75" customHeight="1" x14ac:dyDescent="0.2"/>
    <row r="682" spans="14:14" ht="15.75" customHeight="1" x14ac:dyDescent="0.2"/>
    <row r="683" spans="14:14" ht="15.75" customHeight="1" x14ac:dyDescent="0.2"/>
    <row r="684" spans="14:14" ht="15.75" customHeight="1" x14ac:dyDescent="0.2"/>
    <row r="685" spans="14:14" ht="15.75" customHeight="1" x14ac:dyDescent="0.2"/>
    <row r="686" spans="14:14" ht="15.75" customHeight="1" x14ac:dyDescent="0.2"/>
    <row r="687" spans="14:14" ht="15.75" customHeight="1" x14ac:dyDescent="0.2"/>
    <row r="688" spans="14:14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</sheetData>
  <mergeCells count="14">
    <mergeCell ref="N4:N5"/>
    <mergeCell ref="A2:O2"/>
    <mergeCell ref="A3:A6"/>
    <mergeCell ref="E3:O3"/>
    <mergeCell ref="E4:E5"/>
    <mergeCell ref="F4:F5"/>
    <mergeCell ref="G4:G5"/>
    <mergeCell ref="H4:H5"/>
    <mergeCell ref="O4:O5"/>
    <mergeCell ref="I4:I5"/>
    <mergeCell ref="J4:J5"/>
    <mergeCell ref="K4:K5"/>
    <mergeCell ref="L4:L5"/>
    <mergeCell ref="M4:M5"/>
  </mergeCells>
  <dataValidations count="2">
    <dataValidation type="list" allowBlank="1" showErrorMessage="1" sqref="B12:B13 B15:B16 B18:B25 B27 B29:B33 B35:B37 B40:B42 B45:B46 B48:B50 B52:B53">
      <formula1>types</formula1>
    </dataValidation>
    <dataValidation type="list" allowBlank="1" showErrorMessage="1" sqref="N1 N4 N6 M7 N55:N680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6" workbookViewId="0"/>
  </sheetViews>
  <sheetFormatPr defaultColWidth="14.42578125" defaultRowHeight="15" customHeight="1" x14ac:dyDescent="0.2"/>
  <cols>
    <col min="1" max="1" width="55.85546875" customWidth="1"/>
    <col min="2" max="2" width="33.140625" hidden="1" customWidth="1"/>
    <col min="3" max="3" width="12.5703125" hidden="1" customWidth="1"/>
    <col min="4" max="4" width="26.7109375" hidden="1" customWidth="1"/>
    <col min="5" max="5" width="12.85546875" customWidth="1"/>
    <col min="6" max="6" width="14.42578125" customWidth="1"/>
    <col min="7" max="7" width="15.140625" customWidth="1"/>
    <col min="8" max="8" width="9.85546875" customWidth="1"/>
    <col min="9" max="9" width="12.7109375" customWidth="1"/>
    <col min="10" max="10" width="8.7109375" customWidth="1"/>
    <col min="11" max="11" width="9.85546875" customWidth="1"/>
    <col min="12" max="12" width="9.42578125" customWidth="1"/>
    <col min="13" max="26" width="8.7109375" customWidth="1"/>
  </cols>
  <sheetData>
    <row r="1" spans="1:26" ht="14.25" customHeight="1" x14ac:dyDescent="0.2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26" ht="37.5" customHeight="1" x14ac:dyDescent="0.2">
      <c r="A2" s="371" t="s">
        <v>1</v>
      </c>
      <c r="B2" s="169"/>
      <c r="C2" s="169"/>
      <c r="D2" s="169"/>
      <c r="E2" s="365" t="s">
        <v>145</v>
      </c>
      <c r="F2" s="353"/>
      <c r="G2" s="354"/>
      <c r="H2" s="365" t="s">
        <v>146</v>
      </c>
      <c r="I2" s="353"/>
      <c r="J2" s="353"/>
      <c r="K2" s="353"/>
      <c r="L2" s="354"/>
    </row>
    <row r="3" spans="1:26" ht="12.75" customHeight="1" x14ac:dyDescent="0.2">
      <c r="A3" s="344"/>
      <c r="B3" s="115"/>
      <c r="C3" s="115"/>
      <c r="D3" s="115"/>
      <c r="E3" s="368" t="s">
        <v>147</v>
      </c>
      <c r="F3" s="368" t="s">
        <v>148</v>
      </c>
      <c r="G3" s="368" t="s">
        <v>149</v>
      </c>
      <c r="H3" s="368" t="s">
        <v>128</v>
      </c>
      <c r="I3" s="368" t="s">
        <v>129</v>
      </c>
      <c r="J3" s="368" t="s">
        <v>150</v>
      </c>
      <c r="K3" s="368" t="s">
        <v>151</v>
      </c>
      <c r="L3" s="368" t="s">
        <v>152</v>
      </c>
    </row>
    <row r="4" spans="1:26" ht="103.5" customHeight="1" x14ac:dyDescent="0.2">
      <c r="A4" s="344"/>
      <c r="B4" s="115"/>
      <c r="C4" s="115"/>
      <c r="D4" s="115"/>
      <c r="E4" s="345"/>
      <c r="F4" s="345"/>
      <c r="G4" s="345"/>
      <c r="H4" s="345"/>
      <c r="I4" s="345"/>
      <c r="J4" s="345"/>
      <c r="K4" s="345"/>
      <c r="L4" s="345"/>
    </row>
    <row r="5" spans="1:26" ht="95.25" hidden="1" customHeight="1" x14ac:dyDescent="0.2">
      <c r="A5" s="344"/>
      <c r="B5" s="14"/>
      <c r="C5" s="14"/>
      <c r="D5" s="14"/>
      <c r="E5" s="170" t="s">
        <v>153</v>
      </c>
      <c r="F5" s="170" t="s">
        <v>154</v>
      </c>
      <c r="G5" s="170" t="s">
        <v>155</v>
      </c>
      <c r="H5" s="170" t="s">
        <v>156</v>
      </c>
      <c r="I5" s="171" t="s">
        <v>157</v>
      </c>
      <c r="J5" s="171" t="s">
        <v>158</v>
      </c>
      <c r="K5" s="171" t="s">
        <v>159</v>
      </c>
      <c r="L5" s="171" t="s">
        <v>160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 x14ac:dyDescent="0.2">
      <c r="A6" s="344"/>
      <c r="B6" s="14"/>
      <c r="C6" s="14"/>
      <c r="D6" s="14"/>
      <c r="E6" s="88" t="e">
        <f t="shared" ref="E6:L6" si="0">VLOOKUP(E5,#REF!,2,FALSE)</f>
        <v>#REF!</v>
      </c>
      <c r="F6" s="88" t="e">
        <f t="shared" si="0"/>
        <v>#REF!</v>
      </c>
      <c r="G6" s="88" t="e">
        <f t="shared" si="0"/>
        <v>#REF!</v>
      </c>
      <c r="H6" s="88" t="e">
        <f t="shared" si="0"/>
        <v>#REF!</v>
      </c>
      <c r="I6" s="88" t="e">
        <f t="shared" si="0"/>
        <v>#REF!</v>
      </c>
      <c r="J6" s="88" t="e">
        <f t="shared" si="0"/>
        <v>#REF!</v>
      </c>
      <c r="K6" s="88" t="e">
        <f t="shared" si="0"/>
        <v>#REF!</v>
      </c>
      <c r="L6" s="88" t="e">
        <f t="shared" si="0"/>
        <v>#REF!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hidden="1" customHeight="1" x14ac:dyDescent="0.2">
      <c r="A7" s="344"/>
      <c r="B7" s="14"/>
      <c r="C7" s="14"/>
      <c r="D7" s="14"/>
      <c r="E7" s="14"/>
      <c r="F7" s="14"/>
      <c r="G7" s="14"/>
      <c r="H7" s="14"/>
      <c r="I7" s="172"/>
      <c r="J7" s="172"/>
      <c r="K7" s="172"/>
      <c r="L7" s="17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344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11" t="s">
        <v>161</v>
      </c>
      <c r="B9" s="11"/>
      <c r="C9" s="11"/>
      <c r="D9" s="11"/>
      <c r="E9" s="11">
        <v>42</v>
      </c>
      <c r="F9" s="11">
        <v>43</v>
      </c>
      <c r="G9" s="11">
        <v>44</v>
      </c>
      <c r="H9" s="173">
        <v>45</v>
      </c>
      <c r="I9" s="173">
        <v>46</v>
      </c>
      <c r="J9" s="173">
        <v>47</v>
      </c>
      <c r="K9" s="174">
        <v>48</v>
      </c>
      <c r="L9" s="173">
        <v>49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hidden="1" customHeight="1" x14ac:dyDescent="0.2">
      <c r="A10" s="14" t="s">
        <v>17</v>
      </c>
      <c r="B10" s="14"/>
      <c r="C10" s="14"/>
      <c r="D10" s="14"/>
      <c r="E10" s="88"/>
      <c r="F10" s="88"/>
      <c r="G10" s="88"/>
      <c r="H10" s="88"/>
      <c r="I10" s="88"/>
      <c r="J10" s="88"/>
      <c r="K10" s="88"/>
      <c r="L10" s="88"/>
      <c r="M10" s="139"/>
      <c r="N10" s="1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hidden="1" customHeight="1" x14ac:dyDescent="0.2">
      <c r="A11" s="14" t="s">
        <v>18</v>
      </c>
      <c r="B11" s="14"/>
      <c r="C11" s="14"/>
      <c r="D11" s="14"/>
      <c r="E11" s="14"/>
      <c r="F11" s="90"/>
      <c r="G11" s="14"/>
      <c r="H11" s="14"/>
      <c r="I11" s="14"/>
      <c r="J11" s="14"/>
      <c r="K11" s="14"/>
      <c r="L11" s="14"/>
      <c r="M11" s="139"/>
      <c r="N11" s="1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 x14ac:dyDescent="0.2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9"/>
      <c r="N12" s="1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7" t="s">
        <v>20</v>
      </c>
      <c r="B13" s="175"/>
      <c r="C13" s="175"/>
      <c r="D13" s="19"/>
      <c r="E13" s="141">
        <f t="shared" ref="E13:L13" si="1">SUM(E14:E15)</f>
        <v>13</v>
      </c>
      <c r="F13" s="141">
        <f t="shared" si="1"/>
        <v>7</v>
      </c>
      <c r="G13" s="141">
        <f t="shared" si="1"/>
        <v>7886</v>
      </c>
      <c r="H13" s="141">
        <f t="shared" si="1"/>
        <v>428</v>
      </c>
      <c r="I13" s="141">
        <f t="shared" si="1"/>
        <v>264</v>
      </c>
      <c r="J13" s="141">
        <f t="shared" si="1"/>
        <v>293</v>
      </c>
      <c r="K13" s="141">
        <f t="shared" si="1"/>
        <v>135</v>
      </c>
      <c r="L13" s="141">
        <f t="shared" si="1"/>
        <v>73</v>
      </c>
      <c r="M13" s="6"/>
    </row>
    <row r="14" spans="1:26" ht="14.25" customHeight="1" x14ac:dyDescent="0.2">
      <c r="A14" s="21" t="s">
        <v>21</v>
      </c>
      <c r="B14" s="90" t="s">
        <v>22</v>
      </c>
      <c r="C14" s="90" t="str">
        <f>VLOOKUP(B14,serial!$C$1:$D$37,2,FALSE)</f>
        <v>BN</v>
      </c>
      <c r="D14" s="90" t="s">
        <v>23</v>
      </c>
      <c r="E14" s="176">
        <v>13</v>
      </c>
      <c r="F14" s="177">
        <v>5</v>
      </c>
      <c r="G14" s="177">
        <v>7687</v>
      </c>
      <c r="H14" s="177">
        <v>394</v>
      </c>
      <c r="I14" s="177">
        <v>247</v>
      </c>
      <c r="J14" s="177">
        <v>269</v>
      </c>
      <c r="K14" s="177">
        <v>125</v>
      </c>
      <c r="L14" s="177">
        <v>47</v>
      </c>
      <c r="M14" s="6"/>
    </row>
    <row r="15" spans="1:26" ht="15.75" customHeight="1" x14ac:dyDescent="0.2">
      <c r="A15" s="21" t="s">
        <v>24</v>
      </c>
      <c r="B15" s="90" t="s">
        <v>25</v>
      </c>
      <c r="C15" s="90" t="str">
        <f>VLOOKUP(B15,serial!$C$1:$D$37,2,FALSE)</f>
        <v>BNC</v>
      </c>
      <c r="D15" s="90" t="s">
        <v>26</v>
      </c>
      <c r="E15" s="178">
        <v>0</v>
      </c>
      <c r="F15" s="179">
        <v>2</v>
      </c>
      <c r="G15" s="179">
        <v>199</v>
      </c>
      <c r="H15" s="179">
        <v>34</v>
      </c>
      <c r="I15" s="179">
        <v>17</v>
      </c>
      <c r="J15" s="179">
        <v>24</v>
      </c>
      <c r="K15" s="179">
        <v>10</v>
      </c>
      <c r="L15" s="179">
        <v>26</v>
      </c>
      <c r="M15" s="6"/>
    </row>
    <row r="16" spans="1:26" ht="13.5" customHeight="1" x14ac:dyDescent="0.2">
      <c r="A16" s="17" t="s">
        <v>27</v>
      </c>
      <c r="B16" s="175"/>
      <c r="C16" s="175"/>
      <c r="D16" s="19"/>
      <c r="E16" s="141">
        <f t="shared" ref="E16:L16" si="2">SUM(E17:E18)</f>
        <v>7</v>
      </c>
      <c r="F16" s="141">
        <f t="shared" si="2"/>
        <v>13</v>
      </c>
      <c r="G16" s="141">
        <f t="shared" si="2"/>
        <v>1019</v>
      </c>
      <c r="H16" s="141">
        <f t="shared" si="2"/>
        <v>7940</v>
      </c>
      <c r="I16" s="141">
        <f t="shared" si="2"/>
        <v>6000</v>
      </c>
      <c r="J16" s="141">
        <f t="shared" si="2"/>
        <v>3745</v>
      </c>
      <c r="K16" s="141">
        <f t="shared" si="2"/>
        <v>4197</v>
      </c>
      <c r="L16" s="141">
        <f t="shared" si="2"/>
        <v>8398</v>
      </c>
      <c r="M16" s="6"/>
    </row>
    <row r="17" spans="1:26" ht="15.75" customHeight="1" x14ac:dyDescent="0.2">
      <c r="A17" s="21" t="s">
        <v>28</v>
      </c>
      <c r="B17" s="90" t="s">
        <v>29</v>
      </c>
      <c r="C17" s="90" t="str">
        <f>VLOOKUP(B17,serial!$C$1:$D$37,2,FALSE)</f>
        <v>BO</v>
      </c>
      <c r="D17" s="180" t="s">
        <v>30</v>
      </c>
      <c r="E17" s="181">
        <v>6</v>
      </c>
      <c r="F17" s="181">
        <v>12</v>
      </c>
      <c r="G17" s="181">
        <v>843</v>
      </c>
      <c r="H17" s="181">
        <v>1884</v>
      </c>
      <c r="I17" s="181">
        <v>1079</v>
      </c>
      <c r="J17" s="181">
        <v>1035</v>
      </c>
      <c r="K17" s="181">
        <v>849</v>
      </c>
      <c r="L17" s="181">
        <v>2359</v>
      </c>
      <c r="M17" s="6"/>
    </row>
    <row r="18" spans="1:26" ht="16.5" customHeight="1" x14ac:dyDescent="0.2">
      <c r="A18" s="21" t="s">
        <v>31</v>
      </c>
      <c r="B18" s="90" t="s">
        <v>32</v>
      </c>
      <c r="C18" s="90" t="str">
        <f>VLOOKUP(B18,serial!$C$1:$D$37,2,FALSE)</f>
        <v>BCS</v>
      </c>
      <c r="D18" s="182" t="s">
        <v>33</v>
      </c>
      <c r="E18" s="176">
        <v>1</v>
      </c>
      <c r="F18" s="177">
        <v>1</v>
      </c>
      <c r="G18" s="177">
        <v>176</v>
      </c>
      <c r="H18" s="177">
        <v>6056</v>
      </c>
      <c r="I18" s="177">
        <v>4921</v>
      </c>
      <c r="J18" s="177">
        <v>2710</v>
      </c>
      <c r="K18" s="177">
        <v>3348</v>
      </c>
      <c r="L18" s="177">
        <v>6039</v>
      </c>
      <c r="M18" s="6"/>
    </row>
    <row r="19" spans="1:26" ht="15" customHeight="1" x14ac:dyDescent="0.2">
      <c r="A19" s="17" t="s">
        <v>34</v>
      </c>
      <c r="B19" s="175"/>
      <c r="C19" s="175"/>
      <c r="D19" s="183"/>
      <c r="E19" s="141">
        <f t="shared" ref="E19:L19" si="3">SUM(E20:E25)</f>
        <v>369</v>
      </c>
      <c r="F19" s="141">
        <f t="shared" si="3"/>
        <v>7</v>
      </c>
      <c r="G19" s="141">
        <f t="shared" si="3"/>
        <v>15058</v>
      </c>
      <c r="H19" s="141">
        <f t="shared" si="3"/>
        <v>8885</v>
      </c>
      <c r="I19" s="141">
        <f t="shared" si="3"/>
        <v>7803</v>
      </c>
      <c r="J19" s="141">
        <f t="shared" si="3"/>
        <v>4526</v>
      </c>
      <c r="K19" s="141">
        <f t="shared" si="3"/>
        <v>4353</v>
      </c>
      <c r="L19" s="141">
        <f t="shared" si="3"/>
        <v>8721</v>
      </c>
    </row>
    <row r="20" spans="1:26" ht="12.75" customHeight="1" x14ac:dyDescent="0.2">
      <c r="A20" s="30" t="s">
        <v>35</v>
      </c>
      <c r="B20" s="184" t="s">
        <v>36</v>
      </c>
      <c r="C20" s="184" t="str">
        <f>VLOOKUP(B20,serial!$C$1:$D$37,2,FALSE)</f>
        <v>BI_S</v>
      </c>
      <c r="D20" s="185" t="s">
        <v>37</v>
      </c>
      <c r="E20" s="186">
        <v>366</v>
      </c>
      <c r="F20" s="186">
        <v>7</v>
      </c>
      <c r="G20" s="186">
        <v>14967</v>
      </c>
      <c r="H20" s="186">
        <v>980</v>
      </c>
      <c r="I20" s="186">
        <v>541</v>
      </c>
      <c r="J20" s="186">
        <v>856</v>
      </c>
      <c r="K20" s="186">
        <v>124</v>
      </c>
      <c r="L20" s="186">
        <v>731</v>
      </c>
    </row>
    <row r="21" spans="1:26" ht="27" customHeight="1" x14ac:dyDescent="0.2">
      <c r="A21" s="34" t="s">
        <v>38</v>
      </c>
      <c r="B21" s="187" t="s">
        <v>39</v>
      </c>
      <c r="C21" s="187" t="str">
        <f>VLOOKUP(B21,serial!$C$1:$D$37,2,FALSE)</f>
        <v>BI_PT</v>
      </c>
      <c r="D21" s="188" t="s">
        <v>40</v>
      </c>
      <c r="E21" s="37">
        <f t="shared" ref="E21:L21" si="4">E22+E23+E38+E43+E48+E51+E55</f>
        <v>3</v>
      </c>
      <c r="F21" s="37">
        <f t="shared" si="4"/>
        <v>0</v>
      </c>
      <c r="G21" s="37">
        <f t="shared" si="4"/>
        <v>57</v>
      </c>
      <c r="H21" s="37">
        <f t="shared" si="4"/>
        <v>405</v>
      </c>
      <c r="I21" s="37">
        <f t="shared" si="4"/>
        <v>336</v>
      </c>
      <c r="J21" s="37">
        <f t="shared" si="4"/>
        <v>251</v>
      </c>
      <c r="K21" s="37">
        <f t="shared" si="4"/>
        <v>148</v>
      </c>
      <c r="L21" s="37">
        <f t="shared" si="4"/>
        <v>425</v>
      </c>
    </row>
    <row r="22" spans="1:26" ht="15.75" customHeight="1" x14ac:dyDescent="0.2">
      <c r="A22" s="38" t="s">
        <v>41</v>
      </c>
      <c r="B22" s="130"/>
      <c r="C22" s="130"/>
      <c r="D22" s="189"/>
      <c r="E22" s="190">
        <v>0</v>
      </c>
      <c r="F22" s="190">
        <v>0</v>
      </c>
      <c r="G22" s="190">
        <v>0</v>
      </c>
      <c r="H22" s="190">
        <v>39</v>
      </c>
      <c r="I22" s="190">
        <v>27</v>
      </c>
      <c r="J22" s="190">
        <v>23</v>
      </c>
      <c r="K22" s="190">
        <v>16</v>
      </c>
      <c r="L22" s="190">
        <v>44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8" t="s">
        <v>42</v>
      </c>
      <c r="B23" s="130"/>
      <c r="C23" s="130"/>
      <c r="D23" s="189"/>
      <c r="E23" s="190">
        <v>0</v>
      </c>
      <c r="F23" s="190">
        <v>0</v>
      </c>
      <c r="G23" s="190">
        <v>0</v>
      </c>
      <c r="H23" s="190">
        <v>29</v>
      </c>
      <c r="I23" s="190">
        <v>29</v>
      </c>
      <c r="J23" s="190">
        <v>19</v>
      </c>
      <c r="K23" s="190">
        <v>10</v>
      </c>
      <c r="L23" s="190">
        <v>29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6.25" customHeight="1" x14ac:dyDescent="0.2">
      <c r="A24" s="42" t="s">
        <v>43</v>
      </c>
      <c r="B24" s="191" t="s">
        <v>44</v>
      </c>
      <c r="C24" s="191" t="str">
        <f>VLOOKUP(B24,serial!$C$1:$D$37,2,FALSE)</f>
        <v>BT_SP</v>
      </c>
      <c r="D24" s="192" t="s">
        <v>45</v>
      </c>
      <c r="E24" s="193">
        <f t="shared" ref="E24:L24" si="5">E52</f>
        <v>0</v>
      </c>
      <c r="F24" s="193">
        <f t="shared" si="5"/>
        <v>0</v>
      </c>
      <c r="G24" s="193">
        <f t="shared" si="5"/>
        <v>34</v>
      </c>
      <c r="H24" s="193">
        <f t="shared" si="5"/>
        <v>278</v>
      </c>
      <c r="I24" s="193">
        <f t="shared" si="5"/>
        <v>246</v>
      </c>
      <c r="J24" s="193">
        <f t="shared" si="5"/>
        <v>129</v>
      </c>
      <c r="K24" s="193">
        <f t="shared" si="5"/>
        <v>149</v>
      </c>
      <c r="L24" s="193">
        <f t="shared" si="5"/>
        <v>286</v>
      </c>
    </row>
    <row r="25" spans="1:26" ht="15" customHeight="1" x14ac:dyDescent="0.2">
      <c r="A25" s="34" t="s">
        <v>46</v>
      </c>
      <c r="B25" s="194" t="s">
        <v>47</v>
      </c>
      <c r="C25" s="194" t="str">
        <f>VLOOKUP(B25,serial!$C$1:$D$37,2,FALSE)</f>
        <v>BI_IG</v>
      </c>
      <c r="D25" s="195" t="s">
        <v>48</v>
      </c>
      <c r="E25" s="196">
        <f t="shared" ref="E25:L25" si="6">E26+E27</f>
        <v>0</v>
      </c>
      <c r="F25" s="196">
        <f t="shared" si="6"/>
        <v>0</v>
      </c>
      <c r="G25" s="196">
        <f t="shared" si="6"/>
        <v>0</v>
      </c>
      <c r="H25" s="196">
        <f t="shared" si="6"/>
        <v>7154</v>
      </c>
      <c r="I25" s="196">
        <f t="shared" si="6"/>
        <v>6624</v>
      </c>
      <c r="J25" s="196">
        <f t="shared" si="6"/>
        <v>3248</v>
      </c>
      <c r="K25" s="196">
        <f t="shared" si="6"/>
        <v>3906</v>
      </c>
      <c r="L25" s="196">
        <f t="shared" si="6"/>
        <v>7206</v>
      </c>
    </row>
    <row r="26" spans="1:26" ht="15" customHeight="1" x14ac:dyDescent="0.2">
      <c r="A26" s="21" t="s">
        <v>49</v>
      </c>
      <c r="B26" s="130"/>
      <c r="C26" s="130"/>
      <c r="D26" s="139"/>
      <c r="E26" s="190">
        <v>0</v>
      </c>
      <c r="F26" s="190">
        <v>0</v>
      </c>
      <c r="G26" s="190">
        <v>0</v>
      </c>
      <c r="H26" s="190">
        <v>4081</v>
      </c>
      <c r="I26" s="190">
        <v>3685</v>
      </c>
      <c r="J26" s="190">
        <v>1907</v>
      </c>
      <c r="K26" s="190">
        <v>2174</v>
      </c>
      <c r="L26" s="190">
        <v>4116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21" t="s">
        <v>50</v>
      </c>
      <c r="B27" s="130"/>
      <c r="C27" s="130"/>
      <c r="D27" s="139"/>
      <c r="E27" s="190">
        <v>0</v>
      </c>
      <c r="F27" s="190">
        <v>0</v>
      </c>
      <c r="G27" s="190">
        <v>0</v>
      </c>
      <c r="H27" s="190">
        <v>3073</v>
      </c>
      <c r="I27" s="190">
        <v>2939</v>
      </c>
      <c r="J27" s="190">
        <v>1341</v>
      </c>
      <c r="K27" s="190">
        <v>1732</v>
      </c>
      <c r="L27" s="190">
        <v>3090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">
      <c r="A28" s="17" t="s">
        <v>51</v>
      </c>
      <c r="B28" s="175"/>
      <c r="C28" s="175"/>
      <c r="D28" s="175"/>
      <c r="E28" s="141">
        <f t="shared" ref="E28:L28" si="7">SUM(E29,E30,E33,E34,E35,E36,E41)</f>
        <v>9</v>
      </c>
      <c r="F28" s="141">
        <f t="shared" si="7"/>
        <v>5</v>
      </c>
      <c r="G28" s="141">
        <f t="shared" si="7"/>
        <v>4307</v>
      </c>
      <c r="H28" s="141">
        <f t="shared" si="7"/>
        <v>894</v>
      </c>
      <c r="I28" s="141">
        <f t="shared" si="7"/>
        <v>289</v>
      </c>
      <c r="J28" s="141">
        <f t="shared" si="7"/>
        <v>762</v>
      </c>
      <c r="K28" s="141">
        <f t="shared" si="7"/>
        <v>122</v>
      </c>
      <c r="L28" s="141">
        <f t="shared" si="7"/>
        <v>117</v>
      </c>
    </row>
    <row r="29" spans="1:26" ht="24" customHeight="1" x14ac:dyDescent="0.2">
      <c r="A29" s="48" t="s">
        <v>52</v>
      </c>
      <c r="B29" s="90" t="s">
        <v>53</v>
      </c>
      <c r="C29" s="90" t="str">
        <f>VLOOKUP(B29,serial!$C$1:$D$37,2,FALSE)</f>
        <v>BASM</v>
      </c>
      <c r="D29" s="180" t="s">
        <v>54</v>
      </c>
      <c r="E29" s="190">
        <v>1</v>
      </c>
      <c r="F29" s="190">
        <v>0</v>
      </c>
      <c r="G29" s="190">
        <v>3054</v>
      </c>
      <c r="H29" s="190">
        <v>762</v>
      </c>
      <c r="I29" s="190">
        <v>240</v>
      </c>
      <c r="J29" s="190">
        <v>664</v>
      </c>
      <c r="K29" s="190">
        <v>98</v>
      </c>
      <c r="L29" s="190">
        <v>11</v>
      </c>
    </row>
    <row r="30" spans="1:26" ht="16.5" customHeight="1" x14ac:dyDescent="0.2">
      <c r="A30" s="57" t="s">
        <v>55</v>
      </c>
      <c r="B30" s="90"/>
      <c r="C30" s="90"/>
      <c r="D30" s="180"/>
      <c r="E30" s="197">
        <f t="shared" ref="E30:L30" si="8">SUM(E31,E32)</f>
        <v>6</v>
      </c>
      <c r="F30" s="197">
        <f t="shared" si="8"/>
        <v>5</v>
      </c>
      <c r="G30" s="197">
        <f t="shared" si="8"/>
        <v>1252</v>
      </c>
      <c r="H30" s="197">
        <f t="shared" si="8"/>
        <v>74</v>
      </c>
      <c r="I30" s="197">
        <f t="shared" si="8"/>
        <v>28</v>
      </c>
      <c r="J30" s="197">
        <f t="shared" si="8"/>
        <v>56</v>
      </c>
      <c r="K30" s="197">
        <f t="shared" si="8"/>
        <v>18</v>
      </c>
      <c r="L30" s="197">
        <f t="shared" si="8"/>
        <v>75</v>
      </c>
    </row>
    <row r="31" spans="1:26" ht="25.5" customHeight="1" x14ac:dyDescent="0.2">
      <c r="A31" s="21" t="s">
        <v>56</v>
      </c>
      <c r="B31" s="90" t="s">
        <v>57</v>
      </c>
      <c r="C31" s="90" t="str">
        <f>VLOOKUP(B31,serial!$C$1:$D$37,2,FALSE)</f>
        <v>BE_RTS</v>
      </c>
      <c r="D31" s="90" t="s">
        <v>58</v>
      </c>
      <c r="E31" s="53">
        <v>6</v>
      </c>
      <c r="F31" s="53">
        <v>5</v>
      </c>
      <c r="G31" s="53">
        <v>1252</v>
      </c>
      <c r="H31" s="53">
        <v>39</v>
      </c>
      <c r="I31" s="53">
        <v>9</v>
      </c>
      <c r="J31" s="53">
        <v>36</v>
      </c>
      <c r="K31" s="53">
        <v>3</v>
      </c>
      <c r="L31" s="53">
        <v>40</v>
      </c>
    </row>
    <row r="32" spans="1:26" ht="12.75" customHeight="1" x14ac:dyDescent="0.2">
      <c r="A32" s="21" t="s">
        <v>59</v>
      </c>
      <c r="B32" s="90" t="s">
        <v>60</v>
      </c>
      <c r="C32" s="90" t="str">
        <f>VLOOKUP(B32,serial!$C$1:$D$37,2,FALSE)</f>
        <v>BE_R</v>
      </c>
      <c r="D32" s="90" t="s">
        <v>61</v>
      </c>
      <c r="E32" s="54">
        <v>0</v>
      </c>
      <c r="F32" s="54">
        <v>0</v>
      </c>
      <c r="G32" s="54">
        <v>0</v>
      </c>
      <c r="H32" s="54">
        <v>35</v>
      </c>
      <c r="I32" s="54">
        <v>19</v>
      </c>
      <c r="J32" s="54">
        <v>20</v>
      </c>
      <c r="K32" s="54">
        <v>15</v>
      </c>
      <c r="L32" s="54">
        <v>35</v>
      </c>
    </row>
    <row r="33" spans="1:12" ht="12.75" customHeight="1" x14ac:dyDescent="0.2">
      <c r="A33" s="55" t="s">
        <v>62</v>
      </c>
      <c r="B33" s="90" t="s">
        <v>63</v>
      </c>
      <c r="C33" s="90" t="str">
        <f>VLOOKUP(B33,serial!$C$1:$D$37,2,FALSE)</f>
        <v>AGEPI</v>
      </c>
      <c r="D33" s="90" t="s">
        <v>64</v>
      </c>
      <c r="E33" s="198">
        <v>0</v>
      </c>
      <c r="F33" s="199">
        <v>0</v>
      </c>
      <c r="G33" s="199">
        <v>0</v>
      </c>
      <c r="H33" s="199">
        <v>15</v>
      </c>
      <c r="I33" s="199">
        <v>6</v>
      </c>
      <c r="J33" s="199">
        <v>14</v>
      </c>
      <c r="K33" s="199">
        <v>0</v>
      </c>
      <c r="L33" s="199">
        <v>1</v>
      </c>
    </row>
    <row r="34" spans="1:12" ht="25.5" customHeight="1" x14ac:dyDescent="0.2">
      <c r="A34" s="48" t="s">
        <v>65</v>
      </c>
      <c r="B34" s="90" t="s">
        <v>66</v>
      </c>
      <c r="C34" s="90" t="str">
        <f>VLOOKUP(B34,serial!$C$1:$D$37,2,FALSE)</f>
        <v>CNIRN</v>
      </c>
      <c r="D34" s="90" t="s">
        <v>67</v>
      </c>
      <c r="E34" s="200">
        <v>0</v>
      </c>
      <c r="F34" s="200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</row>
    <row r="35" spans="1:12" ht="12.75" customHeight="1" x14ac:dyDescent="0.2">
      <c r="A35" s="48" t="s">
        <v>68</v>
      </c>
      <c r="B35" s="90" t="s">
        <v>69</v>
      </c>
      <c r="C35" s="90" t="str">
        <f>VLOOKUP(B35,serial!$C$1:$D$37,2,FALSE)</f>
        <v>BPRM</v>
      </c>
      <c r="D35" s="90" t="s">
        <v>70</v>
      </c>
      <c r="E35" s="201"/>
      <c r="F35" s="201"/>
      <c r="G35" s="201"/>
      <c r="H35" s="201"/>
      <c r="I35" s="201"/>
      <c r="J35" s="201"/>
      <c r="K35" s="201"/>
      <c r="L35" s="201"/>
    </row>
    <row r="36" spans="1:12" ht="12.75" customHeight="1" x14ac:dyDescent="0.2">
      <c r="A36" s="57" t="s">
        <v>71</v>
      </c>
      <c r="B36" s="202"/>
      <c r="C36" s="202"/>
      <c r="D36" s="202"/>
      <c r="E36" s="203">
        <f t="shared" ref="E36:L36" si="9">E39</f>
        <v>2</v>
      </c>
      <c r="F36" s="203">
        <f t="shared" si="9"/>
        <v>0</v>
      </c>
      <c r="G36" s="203">
        <f t="shared" si="9"/>
        <v>1</v>
      </c>
      <c r="H36" s="203">
        <f t="shared" si="9"/>
        <v>16</v>
      </c>
      <c r="I36" s="203">
        <f t="shared" si="9"/>
        <v>2</v>
      </c>
      <c r="J36" s="203">
        <f t="shared" si="9"/>
        <v>7</v>
      </c>
      <c r="K36" s="203">
        <f t="shared" si="9"/>
        <v>0</v>
      </c>
      <c r="L36" s="203">
        <f t="shared" si="9"/>
        <v>7</v>
      </c>
    </row>
    <row r="37" spans="1:12" ht="25.5" customHeight="1" x14ac:dyDescent="0.2">
      <c r="A37" s="62" t="s">
        <v>72</v>
      </c>
      <c r="B37" s="90" t="s">
        <v>73</v>
      </c>
      <c r="C37" s="90" t="str">
        <f>VLOOKUP(B37,serial!$C$1:$D$37,2,FALSE)</f>
        <v>BM_USM</v>
      </c>
      <c r="D37" s="90" t="s">
        <v>74</v>
      </c>
      <c r="E37" s="54">
        <v>104</v>
      </c>
      <c r="F37" s="54">
        <v>0</v>
      </c>
      <c r="G37" s="54">
        <v>12483</v>
      </c>
      <c r="H37" s="54">
        <v>90</v>
      </c>
      <c r="I37" s="54">
        <v>28</v>
      </c>
      <c r="J37" s="54">
        <v>84</v>
      </c>
      <c r="K37" s="54">
        <v>6</v>
      </c>
      <c r="L37" s="54">
        <v>109</v>
      </c>
    </row>
    <row r="38" spans="1:12" ht="38.25" customHeight="1" x14ac:dyDescent="0.2">
      <c r="A38" s="65" t="s">
        <v>75</v>
      </c>
      <c r="B38" s="90" t="s">
        <v>76</v>
      </c>
      <c r="C38" s="90" t="str">
        <f>VLOOKUP(B38,serial!$C$1:$D$37,2,FALSE)</f>
        <v>BM_S</v>
      </c>
      <c r="D38" s="90" t="s">
        <v>77</v>
      </c>
      <c r="E38" s="54">
        <v>3</v>
      </c>
      <c r="F38" s="54">
        <v>0</v>
      </c>
      <c r="G38" s="54">
        <v>0</v>
      </c>
      <c r="H38" s="54">
        <v>20</v>
      </c>
      <c r="I38" s="54">
        <v>13</v>
      </c>
      <c r="J38" s="54">
        <v>15</v>
      </c>
      <c r="K38" s="54">
        <v>5</v>
      </c>
      <c r="L38" s="54">
        <v>20</v>
      </c>
    </row>
    <row r="39" spans="1:12" ht="25.5" customHeight="1" x14ac:dyDescent="0.2">
      <c r="A39" s="65" t="s">
        <v>78</v>
      </c>
      <c r="B39" s="90" t="s">
        <v>79</v>
      </c>
      <c r="C39" s="90" t="str">
        <f>VLOOKUP(B39,serial!$C$1:$D$37,2,FALSE)</f>
        <v>BM_R</v>
      </c>
      <c r="D39" s="90" t="s">
        <v>80</v>
      </c>
      <c r="E39" s="54">
        <v>2</v>
      </c>
      <c r="F39" s="54">
        <v>0</v>
      </c>
      <c r="G39" s="54">
        <v>1</v>
      </c>
      <c r="H39" s="54">
        <v>16</v>
      </c>
      <c r="I39" s="54">
        <v>2</v>
      </c>
      <c r="J39" s="54">
        <v>7</v>
      </c>
      <c r="K39" s="54">
        <v>0</v>
      </c>
      <c r="L39" s="54">
        <v>7</v>
      </c>
    </row>
    <row r="40" spans="1:12" ht="12.75" customHeight="1" x14ac:dyDescent="0.2">
      <c r="A40" s="66" t="s">
        <v>81</v>
      </c>
      <c r="B40" s="90"/>
      <c r="C40" s="90"/>
      <c r="D40" s="90"/>
      <c r="E40" s="204">
        <f t="shared" ref="E40:L40" si="10">SUM(E37:E39)</f>
        <v>109</v>
      </c>
      <c r="F40" s="204">
        <f t="shared" si="10"/>
        <v>0</v>
      </c>
      <c r="G40" s="204">
        <f t="shared" si="10"/>
        <v>12484</v>
      </c>
      <c r="H40" s="204">
        <f t="shared" si="10"/>
        <v>126</v>
      </c>
      <c r="I40" s="204">
        <f t="shared" si="10"/>
        <v>43</v>
      </c>
      <c r="J40" s="204">
        <f t="shared" si="10"/>
        <v>106</v>
      </c>
      <c r="K40" s="204">
        <f t="shared" si="10"/>
        <v>11</v>
      </c>
      <c r="L40" s="204">
        <f t="shared" si="10"/>
        <v>136</v>
      </c>
    </row>
    <row r="41" spans="1:12" ht="12.75" customHeight="1" x14ac:dyDescent="0.2">
      <c r="A41" s="109" t="s">
        <v>82</v>
      </c>
      <c r="B41" s="202"/>
      <c r="C41" s="202"/>
      <c r="D41" s="202"/>
      <c r="E41" s="203">
        <f t="shared" ref="E41:L41" si="11">E44</f>
        <v>0</v>
      </c>
      <c r="F41" s="203">
        <f t="shared" si="11"/>
        <v>0</v>
      </c>
      <c r="G41" s="203">
        <f t="shared" si="11"/>
        <v>0</v>
      </c>
      <c r="H41" s="203">
        <f t="shared" si="11"/>
        <v>27</v>
      </c>
      <c r="I41" s="203">
        <f t="shared" si="11"/>
        <v>13</v>
      </c>
      <c r="J41" s="203">
        <f t="shared" si="11"/>
        <v>21</v>
      </c>
      <c r="K41" s="203">
        <f t="shared" si="11"/>
        <v>6</v>
      </c>
      <c r="L41" s="203">
        <f t="shared" si="11"/>
        <v>23</v>
      </c>
    </row>
    <row r="42" spans="1:12" ht="25.5" customHeight="1" x14ac:dyDescent="0.2">
      <c r="A42" s="21" t="s">
        <v>83</v>
      </c>
      <c r="B42" s="90" t="s">
        <v>84</v>
      </c>
      <c r="C42" s="90" t="str">
        <f>VLOOKUP(B42,serial!$C$1:$D$37,2,FALSE)</f>
        <v>BA_RS</v>
      </c>
      <c r="D42" s="90" t="s">
        <v>85</v>
      </c>
      <c r="E42" s="54">
        <v>33</v>
      </c>
      <c r="F42" s="54">
        <v>2</v>
      </c>
      <c r="G42" s="54">
        <v>3129</v>
      </c>
      <c r="H42" s="54">
        <v>79</v>
      </c>
      <c r="I42" s="54">
        <v>26</v>
      </c>
      <c r="J42" s="54">
        <v>72</v>
      </c>
      <c r="K42" s="54">
        <v>7</v>
      </c>
      <c r="L42" s="54">
        <v>79</v>
      </c>
    </row>
    <row r="43" spans="1:12" ht="38.25" customHeight="1" x14ac:dyDescent="0.2">
      <c r="A43" s="21" t="s">
        <v>86</v>
      </c>
      <c r="B43" s="90" t="s">
        <v>87</v>
      </c>
      <c r="C43" s="90" t="str">
        <f>VLOOKUP(B43,serial!$C$1:$D$37,2,FALSE)</f>
        <v>BA_PT</v>
      </c>
      <c r="D43" s="90" t="s">
        <v>88</v>
      </c>
      <c r="E43" s="54">
        <v>0</v>
      </c>
      <c r="F43" s="54">
        <v>0</v>
      </c>
      <c r="G43" s="54">
        <v>0</v>
      </c>
      <c r="H43" s="54">
        <v>73</v>
      </c>
      <c r="I43" s="54">
        <v>64</v>
      </c>
      <c r="J43" s="54">
        <v>36</v>
      </c>
      <c r="K43" s="54">
        <v>37</v>
      </c>
      <c r="L43" s="54">
        <v>73</v>
      </c>
    </row>
    <row r="44" spans="1:12" ht="25.5" customHeight="1" x14ac:dyDescent="0.2">
      <c r="A44" s="21" t="s">
        <v>89</v>
      </c>
      <c r="B44" s="90" t="s">
        <v>90</v>
      </c>
      <c r="C44" s="90" t="str">
        <f>VLOOKUP(B44,serial!$C$1:$D$37,2,FALSE)</f>
        <v>BA_R</v>
      </c>
      <c r="D44" s="90" t="s">
        <v>91</v>
      </c>
      <c r="E44" s="54">
        <v>0</v>
      </c>
      <c r="F44" s="54">
        <v>0</v>
      </c>
      <c r="G44" s="54">
        <v>0</v>
      </c>
      <c r="H44" s="54">
        <v>27</v>
      </c>
      <c r="I44" s="54">
        <v>13</v>
      </c>
      <c r="J44" s="54">
        <v>21</v>
      </c>
      <c r="K44" s="54">
        <v>6</v>
      </c>
      <c r="L44" s="54">
        <v>23</v>
      </c>
    </row>
    <row r="45" spans="1:12" ht="12.75" customHeight="1" x14ac:dyDescent="0.2">
      <c r="A45" s="71" t="s">
        <v>92</v>
      </c>
      <c r="B45" s="90"/>
      <c r="C45" s="90"/>
      <c r="D45" s="90"/>
      <c r="E45" s="204">
        <f t="shared" ref="E45:L45" si="12">SUM(E42:E44)</f>
        <v>33</v>
      </c>
      <c r="F45" s="204">
        <f t="shared" si="12"/>
        <v>2</v>
      </c>
      <c r="G45" s="204">
        <f t="shared" si="12"/>
        <v>3129</v>
      </c>
      <c r="H45" s="204">
        <f t="shared" si="12"/>
        <v>179</v>
      </c>
      <c r="I45" s="204">
        <f t="shared" si="12"/>
        <v>103</v>
      </c>
      <c r="J45" s="204">
        <f t="shared" si="12"/>
        <v>129</v>
      </c>
      <c r="K45" s="204">
        <f t="shared" si="12"/>
        <v>50</v>
      </c>
      <c r="L45" s="204">
        <f t="shared" si="12"/>
        <v>175</v>
      </c>
    </row>
    <row r="46" spans="1:12" ht="25.5" customHeight="1" x14ac:dyDescent="0.2">
      <c r="A46" s="57" t="s">
        <v>93</v>
      </c>
      <c r="B46" s="202"/>
      <c r="C46" s="202"/>
      <c r="D46" s="202"/>
      <c r="E46" s="126">
        <f t="shared" ref="E46:L46" si="13">SUM(E47:E48)</f>
        <v>26</v>
      </c>
      <c r="F46" s="126">
        <f t="shared" si="13"/>
        <v>2</v>
      </c>
      <c r="G46" s="126">
        <f t="shared" si="13"/>
        <v>1635</v>
      </c>
      <c r="H46" s="126">
        <f t="shared" si="13"/>
        <v>60</v>
      </c>
      <c r="I46" s="126">
        <f t="shared" si="13"/>
        <v>47</v>
      </c>
      <c r="J46" s="126">
        <f t="shared" si="13"/>
        <v>43</v>
      </c>
      <c r="K46" s="126">
        <f t="shared" si="13"/>
        <v>17</v>
      </c>
      <c r="L46" s="126">
        <f t="shared" si="13"/>
        <v>60</v>
      </c>
    </row>
    <row r="47" spans="1:12" ht="25.5" customHeight="1" x14ac:dyDescent="0.2">
      <c r="A47" s="62" t="s">
        <v>94</v>
      </c>
      <c r="B47" s="90" t="s">
        <v>95</v>
      </c>
      <c r="C47" s="90" t="str">
        <f>VLOOKUP(B47,serial!$C$1:$D$37,2,FALSE)</f>
        <v>BE_RM</v>
      </c>
      <c r="D47" s="90" t="s">
        <v>96</v>
      </c>
      <c r="E47" s="54">
        <v>26</v>
      </c>
      <c r="F47" s="54">
        <v>2</v>
      </c>
      <c r="G47" s="54">
        <v>1578</v>
      </c>
      <c r="H47" s="54">
        <v>32</v>
      </c>
      <c r="I47" s="54">
        <v>22</v>
      </c>
      <c r="J47" s="54">
        <v>26</v>
      </c>
      <c r="K47" s="54">
        <v>6</v>
      </c>
      <c r="L47" s="54">
        <v>32</v>
      </c>
    </row>
    <row r="48" spans="1:12" ht="38.25" customHeight="1" x14ac:dyDescent="0.2">
      <c r="A48" s="62" t="s">
        <v>97</v>
      </c>
      <c r="B48" s="90" t="s">
        <v>98</v>
      </c>
      <c r="C48" s="90" t="str">
        <f>VLOOKUP(B48,serial!$C$1:$D$37,2,FALSE)</f>
        <v>BE_PT</v>
      </c>
      <c r="D48" s="90" t="s">
        <v>99</v>
      </c>
      <c r="E48" s="54">
        <v>0</v>
      </c>
      <c r="F48" s="54">
        <v>0</v>
      </c>
      <c r="G48" s="54">
        <v>57</v>
      </c>
      <c r="H48" s="54">
        <v>28</v>
      </c>
      <c r="I48" s="54">
        <v>25</v>
      </c>
      <c r="J48" s="54">
        <v>17</v>
      </c>
      <c r="K48" s="54">
        <v>11</v>
      </c>
      <c r="L48" s="54">
        <v>28</v>
      </c>
    </row>
    <row r="49" spans="1:12" ht="25.5" customHeight="1" x14ac:dyDescent="0.2">
      <c r="A49" s="112" t="s">
        <v>100</v>
      </c>
      <c r="B49" s="202"/>
      <c r="C49" s="202"/>
      <c r="D49" s="202"/>
      <c r="E49" s="126">
        <f t="shared" ref="E49:L49" si="14">SUM(E50:E52)</f>
        <v>13</v>
      </c>
      <c r="F49" s="126">
        <f t="shared" si="14"/>
        <v>0</v>
      </c>
      <c r="G49" s="126">
        <f t="shared" si="14"/>
        <v>4479</v>
      </c>
      <c r="H49" s="126">
        <f t="shared" si="14"/>
        <v>500</v>
      </c>
      <c r="I49" s="126">
        <f t="shared" si="14"/>
        <v>413</v>
      </c>
      <c r="J49" s="126">
        <f t="shared" si="14"/>
        <v>292</v>
      </c>
      <c r="K49" s="126">
        <f t="shared" si="14"/>
        <v>208</v>
      </c>
      <c r="L49" s="126">
        <f t="shared" si="14"/>
        <v>512</v>
      </c>
    </row>
    <row r="50" spans="1:12" ht="25.5" customHeight="1" x14ac:dyDescent="0.2">
      <c r="A50" s="62" t="s">
        <v>101</v>
      </c>
      <c r="B50" s="90" t="s">
        <v>102</v>
      </c>
      <c r="C50" s="90" t="str">
        <f>VLOOKUP(B50,serial!$C$1:$D$37,2,FALSE)</f>
        <v>BT_RM</v>
      </c>
      <c r="D50" s="90" t="s">
        <v>103</v>
      </c>
      <c r="E50" s="54">
        <v>13</v>
      </c>
      <c r="F50" s="54">
        <v>0</v>
      </c>
      <c r="G50" s="54">
        <v>4445</v>
      </c>
      <c r="H50" s="54">
        <v>52</v>
      </c>
      <c r="I50" s="54">
        <v>29</v>
      </c>
      <c r="J50" s="54">
        <v>50</v>
      </c>
      <c r="K50" s="54">
        <v>2</v>
      </c>
      <c r="L50" s="54">
        <v>41</v>
      </c>
    </row>
    <row r="51" spans="1:12" ht="38.25" customHeight="1" x14ac:dyDescent="0.2">
      <c r="A51" s="62" t="s">
        <v>104</v>
      </c>
      <c r="B51" s="90" t="s">
        <v>105</v>
      </c>
      <c r="C51" s="90" t="str">
        <f>VLOOKUP(B51,serial!$C$1:$D$37,2,FALSE)</f>
        <v>BT_PT</v>
      </c>
      <c r="D51" s="90" t="s">
        <v>106</v>
      </c>
      <c r="E51" s="54">
        <v>0</v>
      </c>
      <c r="F51" s="54">
        <v>0</v>
      </c>
      <c r="G51" s="54">
        <v>0</v>
      </c>
      <c r="H51" s="54">
        <v>170</v>
      </c>
      <c r="I51" s="54">
        <v>138</v>
      </c>
      <c r="J51" s="54">
        <v>113</v>
      </c>
      <c r="K51" s="54">
        <v>57</v>
      </c>
      <c r="L51" s="54">
        <v>185</v>
      </c>
    </row>
    <row r="52" spans="1:12" ht="25.5" customHeight="1" x14ac:dyDescent="0.2">
      <c r="A52" s="75" t="s">
        <v>107</v>
      </c>
      <c r="B52" s="90" t="s">
        <v>44</v>
      </c>
      <c r="C52" s="90" t="str">
        <f>VLOOKUP(B52,serial!$C$1:$D$37,2,FALSE)</f>
        <v>BT_SP</v>
      </c>
      <c r="D52" s="90" t="s">
        <v>108</v>
      </c>
      <c r="E52" s="54">
        <v>0</v>
      </c>
      <c r="F52" s="54">
        <v>0</v>
      </c>
      <c r="G52" s="54">
        <v>34</v>
      </c>
      <c r="H52" s="54">
        <v>278</v>
      </c>
      <c r="I52" s="54">
        <v>246</v>
      </c>
      <c r="J52" s="54">
        <v>129</v>
      </c>
      <c r="K52" s="54">
        <v>149</v>
      </c>
      <c r="L52" s="54">
        <v>286</v>
      </c>
    </row>
    <row r="53" spans="1:12" ht="25.5" customHeight="1" x14ac:dyDescent="0.2">
      <c r="A53" s="57" t="s">
        <v>109</v>
      </c>
      <c r="B53" s="202"/>
      <c r="C53" s="202"/>
      <c r="D53" s="202"/>
      <c r="E53" s="126">
        <v>7</v>
      </c>
      <c r="F53" s="126">
        <f t="shared" ref="F53:L53" si="15">SUM(F54:F55)</f>
        <v>2</v>
      </c>
      <c r="G53" s="126">
        <f t="shared" si="15"/>
        <v>110</v>
      </c>
      <c r="H53" s="126">
        <f t="shared" si="15"/>
        <v>96</v>
      </c>
      <c r="I53" s="126">
        <f t="shared" si="15"/>
        <v>77</v>
      </c>
      <c r="J53" s="126">
        <f t="shared" si="15"/>
        <v>75</v>
      </c>
      <c r="K53" s="126">
        <f t="shared" si="15"/>
        <v>15</v>
      </c>
      <c r="L53" s="126">
        <f t="shared" si="15"/>
        <v>88</v>
      </c>
    </row>
    <row r="54" spans="1:12" ht="13.5" customHeight="1" x14ac:dyDescent="0.2">
      <c r="A54" s="21" t="s">
        <v>110</v>
      </c>
      <c r="B54" s="90" t="s">
        <v>111</v>
      </c>
      <c r="C54" s="90" t="str">
        <f>VLOOKUP(B54,serial!$C$1:$D$37,2,FALSE)</f>
        <v>BAM_RM</v>
      </c>
      <c r="D54" s="90" t="s">
        <v>112</v>
      </c>
      <c r="E54" s="54">
        <v>7</v>
      </c>
      <c r="F54" s="54">
        <v>2</v>
      </c>
      <c r="G54" s="54">
        <v>110</v>
      </c>
      <c r="H54" s="54">
        <v>50</v>
      </c>
      <c r="I54" s="54">
        <v>37</v>
      </c>
      <c r="J54" s="54">
        <v>47</v>
      </c>
      <c r="K54" s="54">
        <v>3</v>
      </c>
      <c r="L54" s="54">
        <v>42</v>
      </c>
    </row>
    <row r="55" spans="1:12" ht="38.25" customHeight="1" x14ac:dyDescent="0.2">
      <c r="A55" s="21" t="s">
        <v>113</v>
      </c>
      <c r="B55" s="90" t="s">
        <v>114</v>
      </c>
      <c r="C55" s="90" t="str">
        <f>VLOOKUP(B55,serial!$C$1:$D$37,2,FALSE)</f>
        <v>BAM_PT</v>
      </c>
      <c r="D55" s="90" t="s">
        <v>115</v>
      </c>
      <c r="E55" s="54">
        <v>0</v>
      </c>
      <c r="F55" s="54">
        <v>0</v>
      </c>
      <c r="G55" s="54">
        <v>0</v>
      </c>
      <c r="H55" s="54">
        <v>46</v>
      </c>
      <c r="I55" s="54">
        <v>40</v>
      </c>
      <c r="J55" s="54">
        <v>28</v>
      </c>
      <c r="K55" s="54">
        <v>12</v>
      </c>
      <c r="L55" s="54">
        <v>46</v>
      </c>
    </row>
    <row r="56" spans="1:12" ht="25.5" customHeight="1" x14ac:dyDescent="0.2">
      <c r="A56" s="76" t="s">
        <v>116</v>
      </c>
      <c r="B56" s="205"/>
      <c r="C56" s="205"/>
      <c r="D56" s="205"/>
      <c r="E56" s="79">
        <f t="shared" ref="E56:L56" si="16">E28+E19+E16+E13</f>
        <v>398</v>
      </c>
      <c r="F56" s="79">
        <f t="shared" si="16"/>
        <v>32</v>
      </c>
      <c r="G56" s="79">
        <f t="shared" si="16"/>
        <v>28270</v>
      </c>
      <c r="H56" s="79">
        <f t="shared" si="16"/>
        <v>18147</v>
      </c>
      <c r="I56" s="79">
        <f t="shared" si="16"/>
        <v>14356</v>
      </c>
      <c r="J56" s="79">
        <f t="shared" si="16"/>
        <v>9326</v>
      </c>
      <c r="K56" s="79">
        <f t="shared" si="16"/>
        <v>8807</v>
      </c>
      <c r="L56" s="79">
        <f t="shared" si="16"/>
        <v>17309</v>
      </c>
    </row>
    <row r="57" spans="1:12" ht="12.75" customHeight="1" x14ac:dyDescent="0.2">
      <c r="B57" s="3"/>
      <c r="C57" s="3"/>
      <c r="D57" s="3"/>
    </row>
    <row r="58" spans="1:12" ht="12.75" customHeight="1" x14ac:dyDescent="0.2">
      <c r="B58" s="3"/>
      <c r="C58" s="3"/>
      <c r="D58" s="3"/>
    </row>
    <row r="59" spans="1:12" ht="12.75" customHeight="1" x14ac:dyDescent="0.2">
      <c r="B59" s="3"/>
      <c r="C59" s="3"/>
      <c r="D59" s="3"/>
    </row>
    <row r="60" spans="1:12" ht="12.75" customHeight="1" x14ac:dyDescent="0.2">
      <c r="B60" s="3"/>
      <c r="C60" s="3"/>
      <c r="D60" s="3"/>
    </row>
    <row r="61" spans="1:12" ht="12.75" customHeight="1" x14ac:dyDescent="0.2">
      <c r="B61" s="3"/>
      <c r="C61" s="3"/>
      <c r="D61" s="3"/>
    </row>
    <row r="62" spans="1:12" ht="12.75" customHeight="1" x14ac:dyDescent="0.2">
      <c r="B62" s="3"/>
      <c r="C62" s="3"/>
      <c r="D62" s="3"/>
    </row>
    <row r="63" spans="1:12" ht="12.75" customHeight="1" x14ac:dyDescent="0.2">
      <c r="B63" s="3"/>
      <c r="C63" s="3"/>
      <c r="D63" s="3"/>
    </row>
    <row r="64" spans="1:12" ht="12.75" customHeight="1" x14ac:dyDescent="0.2">
      <c r="B64" s="3"/>
      <c r="C64" s="3"/>
      <c r="D64" s="3"/>
    </row>
    <row r="65" spans="2:4" ht="12.75" customHeight="1" x14ac:dyDescent="0.2">
      <c r="B65" s="3"/>
      <c r="C65" s="3"/>
      <c r="D65" s="3"/>
    </row>
    <row r="66" spans="2:4" ht="12.75" customHeight="1" x14ac:dyDescent="0.2">
      <c r="B66" s="3"/>
      <c r="C66" s="3"/>
      <c r="D66" s="3"/>
    </row>
    <row r="67" spans="2:4" ht="12.75" customHeight="1" x14ac:dyDescent="0.2">
      <c r="B67" s="3"/>
      <c r="C67" s="3"/>
      <c r="D67" s="3"/>
    </row>
    <row r="68" spans="2:4" ht="12.75" customHeight="1" x14ac:dyDescent="0.2">
      <c r="B68" s="3"/>
      <c r="C68" s="3"/>
      <c r="D68" s="3"/>
    </row>
    <row r="69" spans="2:4" ht="12.75" customHeight="1" x14ac:dyDescent="0.2">
      <c r="B69" s="3"/>
      <c r="C69" s="3"/>
      <c r="D69" s="3"/>
    </row>
    <row r="70" spans="2:4" ht="12.75" customHeight="1" x14ac:dyDescent="0.2">
      <c r="B70" s="3"/>
      <c r="C70" s="3"/>
      <c r="D70" s="3"/>
    </row>
    <row r="71" spans="2:4" ht="12.75" customHeight="1" x14ac:dyDescent="0.2">
      <c r="B71" s="3"/>
      <c r="C71" s="3"/>
      <c r="D71" s="3"/>
    </row>
    <row r="72" spans="2:4" ht="12.75" customHeight="1" x14ac:dyDescent="0.2">
      <c r="B72" s="3"/>
      <c r="C72" s="3"/>
      <c r="D72" s="3"/>
    </row>
    <row r="73" spans="2:4" ht="12.75" customHeight="1" x14ac:dyDescent="0.2">
      <c r="B73" s="3"/>
      <c r="C73" s="3"/>
      <c r="D73" s="3"/>
    </row>
    <row r="74" spans="2:4" ht="12.75" customHeight="1" x14ac:dyDescent="0.2">
      <c r="B74" s="3"/>
      <c r="C74" s="3"/>
      <c r="D74" s="3"/>
    </row>
    <row r="75" spans="2:4" ht="12.75" customHeight="1" x14ac:dyDescent="0.2">
      <c r="B75" s="3"/>
      <c r="C75" s="3"/>
      <c r="D75" s="3"/>
    </row>
    <row r="76" spans="2:4" ht="12.75" customHeight="1" x14ac:dyDescent="0.2">
      <c r="B76" s="3"/>
      <c r="C76" s="3"/>
      <c r="D76" s="3"/>
    </row>
    <row r="77" spans="2:4" ht="12.75" customHeight="1" x14ac:dyDescent="0.2">
      <c r="B77" s="3"/>
      <c r="C77" s="3"/>
      <c r="D77" s="3"/>
    </row>
    <row r="78" spans="2:4" ht="12.75" customHeight="1" x14ac:dyDescent="0.2">
      <c r="B78" s="3"/>
      <c r="C78" s="3"/>
      <c r="D78" s="3"/>
    </row>
    <row r="79" spans="2:4" ht="12.75" customHeight="1" x14ac:dyDescent="0.2">
      <c r="B79" s="3"/>
      <c r="C79" s="3"/>
      <c r="D79" s="3"/>
    </row>
    <row r="80" spans="2:4" ht="12.75" customHeight="1" x14ac:dyDescent="0.2">
      <c r="B80" s="3"/>
      <c r="C80" s="3"/>
      <c r="D80" s="3"/>
    </row>
    <row r="81" spans="2:4" ht="12.75" customHeight="1" x14ac:dyDescent="0.2">
      <c r="B81" s="3"/>
      <c r="C81" s="3"/>
      <c r="D81" s="3"/>
    </row>
    <row r="82" spans="2:4" ht="12.75" customHeight="1" x14ac:dyDescent="0.2">
      <c r="B82" s="3"/>
      <c r="C82" s="3"/>
      <c r="D82" s="3"/>
    </row>
    <row r="83" spans="2:4" ht="12.75" customHeight="1" x14ac:dyDescent="0.2">
      <c r="B83" s="3"/>
      <c r="C83" s="3"/>
      <c r="D83" s="3"/>
    </row>
    <row r="84" spans="2:4" ht="12.75" customHeight="1" x14ac:dyDescent="0.2">
      <c r="B84" s="3"/>
      <c r="C84" s="3"/>
      <c r="D84" s="3"/>
    </row>
    <row r="85" spans="2:4" ht="12.75" customHeight="1" x14ac:dyDescent="0.2">
      <c r="B85" s="3"/>
      <c r="C85" s="3"/>
      <c r="D85" s="3"/>
    </row>
    <row r="86" spans="2:4" ht="12.75" customHeight="1" x14ac:dyDescent="0.2">
      <c r="B86" s="3"/>
      <c r="C86" s="3"/>
      <c r="D86" s="3"/>
    </row>
    <row r="87" spans="2:4" ht="12.75" customHeight="1" x14ac:dyDescent="0.2">
      <c r="B87" s="3"/>
      <c r="C87" s="3"/>
      <c r="D87" s="3"/>
    </row>
    <row r="88" spans="2:4" ht="12.75" customHeight="1" x14ac:dyDescent="0.2">
      <c r="B88" s="3"/>
      <c r="C88" s="3"/>
      <c r="D88" s="3"/>
    </row>
    <row r="89" spans="2:4" ht="12.75" customHeight="1" x14ac:dyDescent="0.2">
      <c r="B89" s="3"/>
      <c r="C89" s="3"/>
      <c r="D89" s="3"/>
    </row>
    <row r="90" spans="2:4" ht="12.75" customHeight="1" x14ac:dyDescent="0.2">
      <c r="B90" s="3"/>
      <c r="C90" s="3"/>
      <c r="D90" s="3"/>
    </row>
    <row r="91" spans="2:4" ht="12.75" customHeight="1" x14ac:dyDescent="0.2">
      <c r="B91" s="3"/>
      <c r="C91" s="3"/>
      <c r="D91" s="3"/>
    </row>
    <row r="92" spans="2:4" ht="12.75" customHeight="1" x14ac:dyDescent="0.2">
      <c r="B92" s="3"/>
      <c r="C92" s="3"/>
      <c r="D92" s="3"/>
    </row>
    <row r="93" spans="2:4" ht="12.75" customHeight="1" x14ac:dyDescent="0.2">
      <c r="B93" s="3"/>
      <c r="C93" s="3"/>
      <c r="D93" s="3"/>
    </row>
    <row r="94" spans="2:4" ht="12.75" customHeight="1" x14ac:dyDescent="0.2">
      <c r="B94" s="3"/>
      <c r="C94" s="3"/>
      <c r="D94" s="3"/>
    </row>
    <row r="95" spans="2:4" ht="12.75" customHeight="1" x14ac:dyDescent="0.2">
      <c r="B95" s="3"/>
      <c r="C95" s="3"/>
      <c r="D95" s="3"/>
    </row>
    <row r="96" spans="2:4" ht="12.75" customHeight="1" x14ac:dyDescent="0.2">
      <c r="B96" s="3"/>
      <c r="C96" s="3"/>
      <c r="D96" s="3"/>
    </row>
    <row r="97" spans="2:4" ht="12.75" customHeight="1" x14ac:dyDescent="0.2">
      <c r="B97" s="3"/>
      <c r="C97" s="3"/>
      <c r="D97" s="3"/>
    </row>
    <row r="98" spans="2:4" ht="12.75" customHeight="1" x14ac:dyDescent="0.2">
      <c r="B98" s="3"/>
      <c r="C98" s="3"/>
      <c r="D98" s="3"/>
    </row>
    <row r="99" spans="2:4" ht="12.75" customHeight="1" x14ac:dyDescent="0.2">
      <c r="B99" s="3"/>
      <c r="C99" s="3"/>
      <c r="D99" s="3"/>
    </row>
    <row r="100" spans="2:4" ht="12.75" customHeight="1" x14ac:dyDescent="0.2">
      <c r="B100" s="3"/>
      <c r="C100" s="3"/>
      <c r="D100" s="3"/>
    </row>
    <row r="101" spans="2:4" ht="12.75" customHeight="1" x14ac:dyDescent="0.2">
      <c r="B101" s="3"/>
      <c r="C101" s="3"/>
      <c r="D101" s="3"/>
    </row>
    <row r="102" spans="2:4" ht="12.75" customHeight="1" x14ac:dyDescent="0.2">
      <c r="B102" s="3"/>
      <c r="C102" s="3"/>
      <c r="D102" s="3"/>
    </row>
    <row r="103" spans="2:4" ht="12.75" customHeight="1" x14ac:dyDescent="0.2">
      <c r="B103" s="3"/>
      <c r="C103" s="3"/>
      <c r="D103" s="3"/>
    </row>
    <row r="104" spans="2:4" ht="12.75" customHeight="1" x14ac:dyDescent="0.2">
      <c r="B104" s="3"/>
      <c r="C104" s="3"/>
      <c r="D104" s="3"/>
    </row>
    <row r="105" spans="2:4" ht="12.75" customHeight="1" x14ac:dyDescent="0.2">
      <c r="B105" s="3"/>
      <c r="C105" s="3"/>
      <c r="D105" s="3"/>
    </row>
    <row r="106" spans="2:4" ht="12.75" customHeight="1" x14ac:dyDescent="0.2">
      <c r="B106" s="3"/>
      <c r="C106" s="3"/>
      <c r="D106" s="3"/>
    </row>
    <row r="107" spans="2:4" ht="12.75" customHeight="1" x14ac:dyDescent="0.2">
      <c r="B107" s="3"/>
      <c r="C107" s="3"/>
      <c r="D107" s="3"/>
    </row>
    <row r="108" spans="2:4" ht="12.75" customHeight="1" x14ac:dyDescent="0.2">
      <c r="B108" s="3"/>
      <c r="C108" s="3"/>
      <c r="D108" s="3"/>
    </row>
    <row r="109" spans="2:4" ht="12.75" customHeight="1" x14ac:dyDescent="0.2">
      <c r="B109" s="3"/>
      <c r="C109" s="3"/>
      <c r="D109" s="3"/>
    </row>
    <row r="110" spans="2:4" ht="12.75" customHeight="1" x14ac:dyDescent="0.2">
      <c r="B110" s="3"/>
      <c r="C110" s="3"/>
      <c r="D110" s="3"/>
    </row>
    <row r="111" spans="2:4" ht="12.75" customHeight="1" x14ac:dyDescent="0.2">
      <c r="B111" s="3"/>
      <c r="C111" s="3"/>
      <c r="D111" s="3"/>
    </row>
    <row r="112" spans="2:4" ht="12.75" customHeight="1" x14ac:dyDescent="0.2">
      <c r="B112" s="3"/>
      <c r="C112" s="3"/>
      <c r="D112" s="3"/>
    </row>
    <row r="113" spans="2:4" ht="12.75" customHeight="1" x14ac:dyDescent="0.2">
      <c r="B113" s="3"/>
      <c r="C113" s="3"/>
      <c r="D113" s="3"/>
    </row>
    <row r="114" spans="2:4" ht="12.75" customHeight="1" x14ac:dyDescent="0.2">
      <c r="B114" s="3"/>
      <c r="C114" s="3"/>
      <c r="D114" s="3"/>
    </row>
    <row r="115" spans="2:4" ht="12.75" customHeight="1" x14ac:dyDescent="0.2">
      <c r="B115" s="3"/>
      <c r="C115" s="3"/>
      <c r="D115" s="3"/>
    </row>
    <row r="116" spans="2:4" ht="12.75" customHeight="1" x14ac:dyDescent="0.2">
      <c r="B116" s="3"/>
      <c r="C116" s="3"/>
      <c r="D116" s="3"/>
    </row>
    <row r="117" spans="2:4" ht="12.75" customHeight="1" x14ac:dyDescent="0.2">
      <c r="B117" s="3"/>
      <c r="C117" s="3"/>
      <c r="D117" s="3"/>
    </row>
    <row r="118" spans="2:4" ht="12.75" customHeight="1" x14ac:dyDescent="0.2">
      <c r="B118" s="3"/>
      <c r="C118" s="3"/>
      <c r="D118" s="3"/>
    </row>
    <row r="119" spans="2:4" ht="12.75" customHeight="1" x14ac:dyDescent="0.2">
      <c r="B119" s="3"/>
      <c r="C119" s="3"/>
      <c r="D119" s="3"/>
    </row>
    <row r="120" spans="2:4" ht="12.75" customHeight="1" x14ac:dyDescent="0.2">
      <c r="B120" s="3"/>
      <c r="C120" s="3"/>
      <c r="D120" s="3"/>
    </row>
    <row r="121" spans="2:4" ht="12.75" customHeight="1" x14ac:dyDescent="0.2">
      <c r="B121" s="3"/>
      <c r="C121" s="3"/>
      <c r="D121" s="3"/>
    </row>
    <row r="122" spans="2:4" ht="12.75" customHeight="1" x14ac:dyDescent="0.2">
      <c r="B122" s="3"/>
      <c r="C122" s="3"/>
      <c r="D122" s="3"/>
    </row>
    <row r="123" spans="2:4" ht="12.75" customHeight="1" x14ac:dyDescent="0.2">
      <c r="B123" s="3"/>
      <c r="C123" s="3"/>
      <c r="D123" s="3"/>
    </row>
    <row r="124" spans="2:4" ht="12.75" customHeight="1" x14ac:dyDescent="0.2">
      <c r="B124" s="3"/>
      <c r="C124" s="3"/>
      <c r="D124" s="3"/>
    </row>
    <row r="125" spans="2:4" ht="12.75" customHeight="1" x14ac:dyDescent="0.2">
      <c r="B125" s="3"/>
      <c r="C125" s="3"/>
      <c r="D125" s="3"/>
    </row>
    <row r="126" spans="2:4" ht="12.75" customHeight="1" x14ac:dyDescent="0.2">
      <c r="B126" s="3"/>
      <c r="C126" s="3"/>
      <c r="D126" s="3"/>
    </row>
    <row r="127" spans="2:4" ht="12.75" customHeight="1" x14ac:dyDescent="0.2">
      <c r="B127" s="3"/>
      <c r="C127" s="3"/>
      <c r="D127" s="3"/>
    </row>
    <row r="128" spans="2:4" ht="12.75" customHeight="1" x14ac:dyDescent="0.2">
      <c r="B128" s="3"/>
      <c r="C128" s="3"/>
      <c r="D128" s="3"/>
    </row>
    <row r="129" spans="2:4" ht="12.75" customHeight="1" x14ac:dyDescent="0.2">
      <c r="B129" s="3"/>
      <c r="C129" s="3"/>
      <c r="D129" s="3"/>
    </row>
    <row r="130" spans="2:4" ht="12.75" customHeight="1" x14ac:dyDescent="0.2">
      <c r="B130" s="3"/>
      <c r="C130" s="3"/>
      <c r="D130" s="3"/>
    </row>
    <row r="131" spans="2:4" ht="12.75" customHeight="1" x14ac:dyDescent="0.2">
      <c r="B131" s="3"/>
      <c r="C131" s="3"/>
      <c r="D131" s="3"/>
    </row>
    <row r="132" spans="2:4" ht="12.75" customHeight="1" x14ac:dyDescent="0.2">
      <c r="B132" s="3"/>
      <c r="C132" s="3"/>
      <c r="D132" s="3"/>
    </row>
    <row r="133" spans="2:4" ht="12.75" customHeight="1" x14ac:dyDescent="0.2">
      <c r="B133" s="3"/>
      <c r="C133" s="3"/>
      <c r="D133" s="3"/>
    </row>
    <row r="134" spans="2:4" ht="12.75" customHeight="1" x14ac:dyDescent="0.2">
      <c r="B134" s="3"/>
      <c r="C134" s="3"/>
      <c r="D134" s="3"/>
    </row>
    <row r="135" spans="2:4" ht="12.75" customHeight="1" x14ac:dyDescent="0.2">
      <c r="B135" s="3"/>
      <c r="C135" s="3"/>
      <c r="D135" s="3"/>
    </row>
    <row r="136" spans="2:4" ht="12.75" customHeight="1" x14ac:dyDescent="0.2">
      <c r="B136" s="3"/>
      <c r="C136" s="3"/>
      <c r="D136" s="3"/>
    </row>
    <row r="137" spans="2:4" ht="12.75" customHeight="1" x14ac:dyDescent="0.2">
      <c r="B137" s="3"/>
      <c r="C137" s="3"/>
      <c r="D137" s="3"/>
    </row>
    <row r="138" spans="2:4" ht="12.75" customHeight="1" x14ac:dyDescent="0.2">
      <c r="B138" s="3"/>
      <c r="C138" s="3"/>
      <c r="D138" s="3"/>
    </row>
    <row r="139" spans="2:4" ht="12.75" customHeight="1" x14ac:dyDescent="0.2">
      <c r="B139" s="3"/>
      <c r="C139" s="3"/>
      <c r="D139" s="3"/>
    </row>
    <row r="140" spans="2:4" ht="12.75" customHeight="1" x14ac:dyDescent="0.2">
      <c r="B140" s="3"/>
      <c r="C140" s="3"/>
      <c r="D140" s="3"/>
    </row>
    <row r="141" spans="2:4" ht="12.75" customHeight="1" x14ac:dyDescent="0.2">
      <c r="B141" s="3"/>
      <c r="C141" s="3"/>
      <c r="D141" s="3"/>
    </row>
    <row r="142" spans="2:4" ht="12.75" customHeight="1" x14ac:dyDescent="0.2">
      <c r="B142" s="3"/>
      <c r="C142" s="3"/>
      <c r="D142" s="3"/>
    </row>
    <row r="143" spans="2:4" ht="12.75" customHeight="1" x14ac:dyDescent="0.2">
      <c r="B143" s="3"/>
      <c r="C143" s="3"/>
      <c r="D143" s="3"/>
    </row>
    <row r="144" spans="2:4" ht="12.75" customHeight="1" x14ac:dyDescent="0.2">
      <c r="B144" s="3"/>
      <c r="C144" s="3"/>
      <c r="D144" s="3"/>
    </row>
    <row r="145" spans="2:4" ht="12.75" customHeight="1" x14ac:dyDescent="0.2">
      <c r="B145" s="3"/>
      <c r="C145" s="3"/>
      <c r="D145" s="3"/>
    </row>
    <row r="146" spans="2:4" ht="12.75" customHeight="1" x14ac:dyDescent="0.2">
      <c r="B146" s="3"/>
      <c r="C146" s="3"/>
      <c r="D146" s="3"/>
    </row>
    <row r="147" spans="2:4" ht="12.75" customHeight="1" x14ac:dyDescent="0.2">
      <c r="B147" s="3"/>
      <c r="C147" s="3"/>
      <c r="D147" s="3"/>
    </row>
    <row r="148" spans="2:4" ht="12.75" customHeight="1" x14ac:dyDescent="0.2">
      <c r="B148" s="3"/>
      <c r="C148" s="3"/>
      <c r="D148" s="3"/>
    </row>
    <row r="149" spans="2:4" ht="12.75" customHeight="1" x14ac:dyDescent="0.2">
      <c r="B149" s="3"/>
      <c r="C149" s="3"/>
      <c r="D149" s="3"/>
    </row>
    <row r="150" spans="2:4" ht="12.75" customHeight="1" x14ac:dyDescent="0.2">
      <c r="B150" s="3"/>
      <c r="C150" s="3"/>
      <c r="D150" s="3"/>
    </row>
    <row r="151" spans="2:4" ht="12.75" customHeight="1" x14ac:dyDescent="0.2">
      <c r="B151" s="3"/>
      <c r="C151" s="3"/>
      <c r="D151" s="3"/>
    </row>
    <row r="152" spans="2:4" ht="12.75" customHeight="1" x14ac:dyDescent="0.2">
      <c r="B152" s="3"/>
      <c r="C152" s="3"/>
      <c r="D152" s="3"/>
    </row>
    <row r="153" spans="2:4" ht="12.75" customHeight="1" x14ac:dyDescent="0.2">
      <c r="B153" s="3"/>
      <c r="C153" s="3"/>
      <c r="D153" s="3"/>
    </row>
    <row r="154" spans="2:4" ht="12.75" customHeight="1" x14ac:dyDescent="0.2">
      <c r="B154" s="3"/>
      <c r="C154" s="3"/>
      <c r="D154" s="3"/>
    </row>
    <row r="155" spans="2:4" ht="12.75" customHeight="1" x14ac:dyDescent="0.2">
      <c r="B155" s="3"/>
      <c r="C155" s="3"/>
      <c r="D155" s="3"/>
    </row>
    <row r="156" spans="2:4" ht="12.75" customHeight="1" x14ac:dyDescent="0.2">
      <c r="B156" s="3"/>
      <c r="C156" s="3"/>
      <c r="D156" s="3"/>
    </row>
    <row r="157" spans="2:4" ht="12.75" customHeight="1" x14ac:dyDescent="0.2">
      <c r="B157" s="3"/>
      <c r="C157" s="3"/>
      <c r="D157" s="3"/>
    </row>
    <row r="158" spans="2:4" ht="12.75" customHeight="1" x14ac:dyDescent="0.2">
      <c r="B158" s="3"/>
      <c r="C158" s="3"/>
      <c r="D158" s="3"/>
    </row>
    <row r="159" spans="2:4" ht="12.75" customHeight="1" x14ac:dyDescent="0.2">
      <c r="B159" s="3"/>
      <c r="C159" s="3"/>
      <c r="D159" s="3"/>
    </row>
    <row r="160" spans="2:4" ht="12.75" customHeight="1" x14ac:dyDescent="0.2">
      <c r="B160" s="3"/>
      <c r="C160" s="3"/>
      <c r="D160" s="3"/>
    </row>
    <row r="161" spans="2:4" ht="12.75" customHeight="1" x14ac:dyDescent="0.2">
      <c r="B161" s="3"/>
      <c r="C161" s="3"/>
      <c r="D161" s="3"/>
    </row>
    <row r="162" spans="2:4" ht="12.75" customHeight="1" x14ac:dyDescent="0.2">
      <c r="B162" s="3"/>
      <c r="C162" s="3"/>
      <c r="D162" s="3"/>
    </row>
    <row r="163" spans="2:4" ht="12.75" customHeight="1" x14ac:dyDescent="0.2">
      <c r="B163" s="3"/>
      <c r="C163" s="3"/>
      <c r="D163" s="3"/>
    </row>
    <row r="164" spans="2:4" ht="12.75" customHeight="1" x14ac:dyDescent="0.2">
      <c r="B164" s="3"/>
      <c r="C164" s="3"/>
      <c r="D164" s="3"/>
    </row>
    <row r="165" spans="2:4" ht="12.75" customHeight="1" x14ac:dyDescent="0.2">
      <c r="B165" s="3"/>
      <c r="C165" s="3"/>
      <c r="D165" s="3"/>
    </row>
    <row r="166" spans="2:4" ht="12.75" customHeight="1" x14ac:dyDescent="0.2">
      <c r="B166" s="3"/>
      <c r="C166" s="3"/>
      <c r="D166" s="3"/>
    </row>
    <row r="167" spans="2:4" ht="12.75" customHeight="1" x14ac:dyDescent="0.2">
      <c r="B167" s="3"/>
      <c r="C167" s="3"/>
      <c r="D167" s="3"/>
    </row>
    <row r="168" spans="2:4" ht="12.75" customHeight="1" x14ac:dyDescent="0.2">
      <c r="B168" s="3"/>
      <c r="C168" s="3"/>
      <c r="D168" s="3"/>
    </row>
    <row r="169" spans="2:4" ht="12.75" customHeight="1" x14ac:dyDescent="0.2">
      <c r="B169" s="3"/>
      <c r="C169" s="3"/>
      <c r="D169" s="3"/>
    </row>
    <row r="170" spans="2:4" ht="12.75" customHeight="1" x14ac:dyDescent="0.2">
      <c r="B170" s="3"/>
      <c r="C170" s="3"/>
      <c r="D170" s="3"/>
    </row>
    <row r="171" spans="2:4" ht="12.75" customHeight="1" x14ac:dyDescent="0.2">
      <c r="B171" s="3"/>
      <c r="C171" s="3"/>
      <c r="D171" s="3"/>
    </row>
    <row r="172" spans="2:4" ht="12.75" customHeight="1" x14ac:dyDescent="0.2">
      <c r="B172" s="3"/>
      <c r="C172" s="3"/>
      <c r="D172" s="3"/>
    </row>
    <row r="173" spans="2:4" ht="12.75" customHeight="1" x14ac:dyDescent="0.2">
      <c r="B173" s="3"/>
      <c r="C173" s="3"/>
      <c r="D173" s="3"/>
    </row>
    <row r="174" spans="2:4" ht="12.75" customHeight="1" x14ac:dyDescent="0.2">
      <c r="B174" s="3"/>
      <c r="C174" s="3"/>
      <c r="D174" s="3"/>
    </row>
    <row r="175" spans="2:4" ht="12.75" customHeight="1" x14ac:dyDescent="0.2">
      <c r="B175" s="3"/>
      <c r="C175" s="3"/>
      <c r="D175" s="3"/>
    </row>
    <row r="176" spans="2:4" ht="12.75" customHeight="1" x14ac:dyDescent="0.2">
      <c r="B176" s="3"/>
      <c r="C176" s="3"/>
      <c r="D176" s="3"/>
    </row>
    <row r="177" spans="2:4" ht="12.75" customHeight="1" x14ac:dyDescent="0.2">
      <c r="B177" s="3"/>
      <c r="C177" s="3"/>
      <c r="D177" s="3"/>
    </row>
    <row r="178" spans="2:4" ht="12.75" customHeight="1" x14ac:dyDescent="0.2">
      <c r="B178" s="3"/>
      <c r="C178" s="3"/>
      <c r="D178" s="3"/>
    </row>
    <row r="179" spans="2:4" ht="12.75" customHeight="1" x14ac:dyDescent="0.2">
      <c r="B179" s="3"/>
      <c r="C179" s="3"/>
      <c r="D179" s="3"/>
    </row>
    <row r="180" spans="2:4" ht="12.75" customHeight="1" x14ac:dyDescent="0.2">
      <c r="B180" s="3"/>
      <c r="C180" s="3"/>
      <c r="D180" s="3"/>
    </row>
    <row r="181" spans="2:4" ht="12.75" customHeight="1" x14ac:dyDescent="0.2">
      <c r="B181" s="3"/>
      <c r="C181" s="3"/>
      <c r="D181" s="3"/>
    </row>
    <row r="182" spans="2:4" ht="12.75" customHeight="1" x14ac:dyDescent="0.2">
      <c r="B182" s="3"/>
      <c r="C182" s="3"/>
      <c r="D182" s="3"/>
    </row>
    <row r="183" spans="2:4" ht="12.75" customHeight="1" x14ac:dyDescent="0.2">
      <c r="B183" s="3"/>
      <c r="C183" s="3"/>
      <c r="D183" s="3"/>
    </row>
    <row r="184" spans="2:4" ht="12.75" customHeight="1" x14ac:dyDescent="0.2">
      <c r="B184" s="3"/>
      <c r="C184" s="3"/>
      <c r="D184" s="3"/>
    </row>
    <row r="185" spans="2:4" ht="12.75" customHeight="1" x14ac:dyDescent="0.2">
      <c r="B185" s="3"/>
      <c r="C185" s="3"/>
      <c r="D185" s="3"/>
    </row>
    <row r="186" spans="2:4" ht="12.75" customHeight="1" x14ac:dyDescent="0.2">
      <c r="B186" s="3"/>
      <c r="C186" s="3"/>
      <c r="D186" s="3"/>
    </row>
    <row r="187" spans="2:4" ht="12.75" customHeight="1" x14ac:dyDescent="0.2">
      <c r="B187" s="3"/>
      <c r="C187" s="3"/>
      <c r="D187" s="3"/>
    </row>
    <row r="188" spans="2:4" ht="12.75" customHeight="1" x14ac:dyDescent="0.2">
      <c r="B188" s="3"/>
      <c r="C188" s="3"/>
      <c r="D188" s="3"/>
    </row>
    <row r="189" spans="2:4" ht="12.75" customHeight="1" x14ac:dyDescent="0.2">
      <c r="B189" s="3"/>
      <c r="C189" s="3"/>
      <c r="D189" s="3"/>
    </row>
    <row r="190" spans="2:4" ht="12.75" customHeight="1" x14ac:dyDescent="0.2">
      <c r="B190" s="3"/>
      <c r="C190" s="3"/>
      <c r="D190" s="3"/>
    </row>
    <row r="191" spans="2:4" ht="12.75" customHeight="1" x14ac:dyDescent="0.2">
      <c r="B191" s="3"/>
      <c r="C191" s="3"/>
      <c r="D191" s="3"/>
    </row>
    <row r="192" spans="2:4" ht="12.75" customHeight="1" x14ac:dyDescent="0.2">
      <c r="B192" s="3"/>
      <c r="C192" s="3"/>
      <c r="D192" s="3"/>
    </row>
    <row r="193" spans="2:4" ht="12.75" customHeight="1" x14ac:dyDescent="0.2">
      <c r="B193" s="3"/>
      <c r="C193" s="3"/>
      <c r="D193" s="3"/>
    </row>
    <row r="194" spans="2:4" ht="12.75" customHeight="1" x14ac:dyDescent="0.2">
      <c r="B194" s="3"/>
      <c r="C194" s="3"/>
      <c r="D194" s="3"/>
    </row>
    <row r="195" spans="2:4" ht="12.75" customHeight="1" x14ac:dyDescent="0.2">
      <c r="B195" s="3"/>
      <c r="C195" s="3"/>
      <c r="D195" s="3"/>
    </row>
    <row r="196" spans="2:4" ht="12.75" customHeight="1" x14ac:dyDescent="0.2">
      <c r="B196" s="3"/>
      <c r="C196" s="3"/>
      <c r="D196" s="3"/>
    </row>
    <row r="197" spans="2:4" ht="12.75" customHeight="1" x14ac:dyDescent="0.2">
      <c r="B197" s="3"/>
      <c r="C197" s="3"/>
      <c r="D197" s="3"/>
    </row>
    <row r="198" spans="2:4" ht="12.75" customHeight="1" x14ac:dyDescent="0.2">
      <c r="B198" s="3"/>
      <c r="C198" s="3"/>
      <c r="D198" s="3"/>
    </row>
    <row r="199" spans="2:4" ht="12.75" customHeight="1" x14ac:dyDescent="0.2">
      <c r="B199" s="3"/>
      <c r="C199" s="3"/>
      <c r="D199" s="3"/>
    </row>
    <row r="200" spans="2:4" ht="12.75" customHeight="1" x14ac:dyDescent="0.2">
      <c r="B200" s="3"/>
      <c r="C200" s="3"/>
      <c r="D200" s="3"/>
    </row>
    <row r="201" spans="2:4" ht="12.75" customHeight="1" x14ac:dyDescent="0.2">
      <c r="B201" s="3"/>
      <c r="C201" s="3"/>
      <c r="D201" s="3"/>
    </row>
    <row r="202" spans="2:4" ht="12.75" customHeight="1" x14ac:dyDescent="0.2">
      <c r="B202" s="3"/>
      <c r="C202" s="3"/>
      <c r="D202" s="3"/>
    </row>
    <row r="203" spans="2:4" ht="12.75" customHeight="1" x14ac:dyDescent="0.2">
      <c r="B203" s="3"/>
      <c r="C203" s="3"/>
      <c r="D203" s="3"/>
    </row>
    <row r="204" spans="2:4" ht="12.75" customHeight="1" x14ac:dyDescent="0.2">
      <c r="B204" s="3"/>
      <c r="C204" s="3"/>
      <c r="D204" s="3"/>
    </row>
    <row r="205" spans="2:4" ht="12.75" customHeight="1" x14ac:dyDescent="0.2">
      <c r="B205" s="3"/>
      <c r="C205" s="3"/>
      <c r="D205" s="3"/>
    </row>
    <row r="206" spans="2:4" ht="12.75" customHeight="1" x14ac:dyDescent="0.2">
      <c r="B206" s="3"/>
      <c r="C206" s="3"/>
      <c r="D206" s="3"/>
    </row>
    <row r="207" spans="2:4" ht="12.75" customHeight="1" x14ac:dyDescent="0.2">
      <c r="B207" s="3"/>
      <c r="C207" s="3"/>
      <c r="D207" s="3"/>
    </row>
    <row r="208" spans="2:4" ht="12.75" customHeight="1" x14ac:dyDescent="0.2">
      <c r="B208" s="3"/>
      <c r="C208" s="3"/>
      <c r="D208" s="3"/>
    </row>
    <row r="209" spans="2:4" ht="12.75" customHeight="1" x14ac:dyDescent="0.2">
      <c r="B209" s="3"/>
      <c r="C209" s="3"/>
      <c r="D209" s="3"/>
    </row>
    <row r="210" spans="2:4" ht="12.75" customHeight="1" x14ac:dyDescent="0.2">
      <c r="B210" s="3"/>
      <c r="C210" s="3"/>
      <c r="D210" s="3"/>
    </row>
    <row r="211" spans="2:4" ht="12.75" customHeight="1" x14ac:dyDescent="0.2">
      <c r="B211" s="3"/>
      <c r="C211" s="3"/>
      <c r="D211" s="3"/>
    </row>
    <row r="212" spans="2:4" ht="12.75" customHeight="1" x14ac:dyDescent="0.2">
      <c r="B212" s="3"/>
      <c r="C212" s="3"/>
      <c r="D212" s="3"/>
    </row>
    <row r="213" spans="2:4" ht="12.75" customHeight="1" x14ac:dyDescent="0.2">
      <c r="B213" s="3"/>
      <c r="C213" s="3"/>
      <c r="D213" s="3"/>
    </row>
    <row r="214" spans="2:4" ht="12.75" customHeight="1" x14ac:dyDescent="0.2">
      <c r="B214" s="3"/>
      <c r="C214" s="3"/>
      <c r="D214" s="3"/>
    </row>
    <row r="215" spans="2:4" ht="12.75" customHeight="1" x14ac:dyDescent="0.2">
      <c r="B215" s="3"/>
      <c r="C215" s="3"/>
      <c r="D215" s="3"/>
    </row>
    <row r="216" spans="2:4" ht="12.75" customHeight="1" x14ac:dyDescent="0.2">
      <c r="B216" s="3"/>
      <c r="C216" s="3"/>
      <c r="D216" s="3"/>
    </row>
    <row r="217" spans="2:4" ht="12.75" customHeight="1" x14ac:dyDescent="0.2">
      <c r="B217" s="3"/>
      <c r="C217" s="3"/>
      <c r="D217" s="3"/>
    </row>
    <row r="218" spans="2:4" ht="12.75" customHeight="1" x14ac:dyDescent="0.2">
      <c r="B218" s="3"/>
      <c r="C218" s="3"/>
      <c r="D218" s="3"/>
    </row>
    <row r="219" spans="2:4" ht="12.75" customHeight="1" x14ac:dyDescent="0.2">
      <c r="B219" s="3"/>
      <c r="C219" s="3"/>
      <c r="D219" s="3"/>
    </row>
    <row r="220" spans="2:4" ht="12.75" customHeight="1" x14ac:dyDescent="0.2">
      <c r="B220" s="3"/>
      <c r="C220" s="3"/>
      <c r="D220" s="3"/>
    </row>
    <row r="221" spans="2:4" ht="12.75" customHeight="1" x14ac:dyDescent="0.2">
      <c r="B221" s="3"/>
      <c r="C221" s="3"/>
      <c r="D221" s="3"/>
    </row>
    <row r="222" spans="2:4" ht="12.75" customHeight="1" x14ac:dyDescent="0.2">
      <c r="B222" s="3"/>
      <c r="C222" s="3"/>
      <c r="D222" s="3"/>
    </row>
    <row r="223" spans="2:4" ht="12.75" customHeight="1" x14ac:dyDescent="0.2">
      <c r="B223" s="3"/>
      <c r="C223" s="3"/>
      <c r="D223" s="3"/>
    </row>
    <row r="224" spans="2:4" ht="12.75" customHeight="1" x14ac:dyDescent="0.2">
      <c r="B224" s="3"/>
      <c r="C224" s="3"/>
      <c r="D224" s="3"/>
    </row>
    <row r="225" spans="2:4" ht="12.75" customHeight="1" x14ac:dyDescent="0.2">
      <c r="B225" s="3"/>
      <c r="C225" s="3"/>
      <c r="D225" s="3"/>
    </row>
    <row r="226" spans="2:4" ht="12.75" customHeight="1" x14ac:dyDescent="0.2">
      <c r="B226" s="3"/>
      <c r="C226" s="3"/>
      <c r="D226" s="3"/>
    </row>
    <row r="227" spans="2:4" ht="12.75" customHeight="1" x14ac:dyDescent="0.2">
      <c r="B227" s="3"/>
      <c r="C227" s="3"/>
      <c r="D227" s="3"/>
    </row>
    <row r="228" spans="2:4" ht="12.75" customHeight="1" x14ac:dyDescent="0.2">
      <c r="B228" s="3"/>
      <c r="C228" s="3"/>
      <c r="D228" s="3"/>
    </row>
    <row r="229" spans="2:4" ht="12.75" customHeight="1" x14ac:dyDescent="0.2">
      <c r="B229" s="3"/>
      <c r="C229" s="3"/>
      <c r="D229" s="3"/>
    </row>
    <row r="230" spans="2:4" ht="12.75" customHeight="1" x14ac:dyDescent="0.2">
      <c r="B230" s="3"/>
      <c r="C230" s="3"/>
      <c r="D230" s="3"/>
    </row>
    <row r="231" spans="2:4" ht="12.75" customHeight="1" x14ac:dyDescent="0.2">
      <c r="B231" s="3"/>
      <c r="C231" s="3"/>
      <c r="D231" s="3"/>
    </row>
    <row r="232" spans="2:4" ht="12.75" customHeight="1" x14ac:dyDescent="0.2">
      <c r="B232" s="3"/>
      <c r="C232" s="3"/>
      <c r="D232" s="3"/>
    </row>
    <row r="233" spans="2:4" ht="12.75" customHeight="1" x14ac:dyDescent="0.2">
      <c r="B233" s="3"/>
      <c r="C233" s="3"/>
      <c r="D233" s="3"/>
    </row>
    <row r="234" spans="2:4" ht="12.75" customHeight="1" x14ac:dyDescent="0.2">
      <c r="B234" s="3"/>
      <c r="C234" s="3"/>
      <c r="D234" s="3"/>
    </row>
    <row r="235" spans="2:4" ht="12.75" customHeight="1" x14ac:dyDescent="0.2">
      <c r="B235" s="3"/>
      <c r="C235" s="3"/>
      <c r="D235" s="3"/>
    </row>
    <row r="236" spans="2:4" ht="12.75" customHeight="1" x14ac:dyDescent="0.2">
      <c r="B236" s="3"/>
      <c r="C236" s="3"/>
      <c r="D236" s="3"/>
    </row>
    <row r="237" spans="2:4" ht="12.75" customHeight="1" x14ac:dyDescent="0.2">
      <c r="B237" s="3"/>
      <c r="C237" s="3"/>
      <c r="D237" s="3"/>
    </row>
    <row r="238" spans="2:4" ht="12.75" customHeight="1" x14ac:dyDescent="0.2">
      <c r="B238" s="3"/>
      <c r="C238" s="3"/>
      <c r="D238" s="3"/>
    </row>
    <row r="239" spans="2:4" ht="12.75" customHeight="1" x14ac:dyDescent="0.2">
      <c r="B239" s="3"/>
      <c r="C239" s="3"/>
      <c r="D239" s="3"/>
    </row>
    <row r="240" spans="2:4" ht="12.75" customHeight="1" x14ac:dyDescent="0.2">
      <c r="B240" s="3"/>
      <c r="C240" s="3"/>
      <c r="D240" s="3"/>
    </row>
    <row r="241" spans="2:4" ht="12.75" customHeight="1" x14ac:dyDescent="0.2">
      <c r="B241" s="3"/>
      <c r="C241" s="3"/>
      <c r="D241" s="3"/>
    </row>
    <row r="242" spans="2:4" ht="12.75" customHeight="1" x14ac:dyDescent="0.2">
      <c r="B242" s="3"/>
      <c r="C242" s="3"/>
      <c r="D242" s="3"/>
    </row>
    <row r="243" spans="2:4" ht="12.75" customHeight="1" x14ac:dyDescent="0.2">
      <c r="B243" s="3"/>
      <c r="C243" s="3"/>
      <c r="D243" s="3"/>
    </row>
    <row r="244" spans="2:4" ht="12.75" customHeight="1" x14ac:dyDescent="0.2">
      <c r="B244" s="3"/>
      <c r="C244" s="3"/>
      <c r="D244" s="3"/>
    </row>
    <row r="245" spans="2:4" ht="12.75" customHeight="1" x14ac:dyDescent="0.2">
      <c r="B245" s="3"/>
      <c r="C245" s="3"/>
      <c r="D245" s="3"/>
    </row>
    <row r="246" spans="2:4" ht="12.75" customHeight="1" x14ac:dyDescent="0.2">
      <c r="B246" s="3"/>
      <c r="C246" s="3"/>
      <c r="D246" s="3"/>
    </row>
    <row r="247" spans="2:4" ht="12.75" customHeight="1" x14ac:dyDescent="0.2">
      <c r="B247" s="3"/>
      <c r="C247" s="3"/>
      <c r="D247" s="3"/>
    </row>
    <row r="248" spans="2:4" ht="12.75" customHeight="1" x14ac:dyDescent="0.2">
      <c r="B248" s="3"/>
      <c r="C248" s="3"/>
      <c r="D248" s="3"/>
    </row>
    <row r="249" spans="2:4" ht="12.75" customHeight="1" x14ac:dyDescent="0.2">
      <c r="B249" s="3"/>
      <c r="C249" s="3"/>
      <c r="D249" s="3"/>
    </row>
    <row r="250" spans="2:4" ht="12.75" customHeight="1" x14ac:dyDescent="0.2">
      <c r="B250" s="3"/>
      <c r="C250" s="3"/>
      <c r="D250" s="3"/>
    </row>
    <row r="251" spans="2:4" ht="12.75" customHeight="1" x14ac:dyDescent="0.2">
      <c r="B251" s="3"/>
      <c r="C251" s="3"/>
      <c r="D251" s="3"/>
    </row>
    <row r="252" spans="2:4" ht="12.75" customHeight="1" x14ac:dyDescent="0.2">
      <c r="B252" s="3"/>
      <c r="C252" s="3"/>
      <c r="D252" s="3"/>
    </row>
    <row r="253" spans="2:4" ht="12.75" customHeight="1" x14ac:dyDescent="0.2">
      <c r="B253" s="3"/>
      <c r="C253" s="3"/>
      <c r="D253" s="3"/>
    </row>
    <row r="254" spans="2:4" ht="12.75" customHeight="1" x14ac:dyDescent="0.2">
      <c r="B254" s="3"/>
      <c r="C254" s="3"/>
      <c r="D254" s="3"/>
    </row>
    <row r="255" spans="2:4" ht="12.75" customHeight="1" x14ac:dyDescent="0.2">
      <c r="B255" s="3"/>
      <c r="C255" s="3"/>
      <c r="D255" s="3"/>
    </row>
    <row r="256" spans="2:4" ht="12.75" customHeight="1" x14ac:dyDescent="0.2">
      <c r="B256" s="3"/>
      <c r="C256" s="3"/>
      <c r="D256" s="3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I3:I4"/>
    <mergeCell ref="J3:J4"/>
    <mergeCell ref="K3:K4"/>
    <mergeCell ref="L3:L4"/>
    <mergeCell ref="A2:A8"/>
    <mergeCell ref="E2:G2"/>
    <mergeCell ref="H2:L2"/>
    <mergeCell ref="E3:E4"/>
    <mergeCell ref="F3:F4"/>
    <mergeCell ref="G3:G4"/>
    <mergeCell ref="H3:H4"/>
  </mergeCells>
  <dataValidations count="2">
    <dataValidation type="list" allowBlank="1" showErrorMessage="1" sqref="B14:B15 B17:B18 B20:B27 B29 B31:B35 B37:B39 B42:B44 B47:B48 B50:B52 B54:B55">
      <formula1>types</formula1>
    </dataValidation>
    <dataValidation type="list" allowBlank="1" showErrorMessage="1" sqref="E5:L5">
      <formula1>serials</formula1>
    </dataValidation>
  </dataValidations>
  <pageMargins left="0.7" right="0.7" top="0.75" bottom="0.75" header="0" footer="0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opLeftCell="A52" workbookViewId="0">
      <selection activeCell="F56" sqref="F56"/>
    </sheetView>
  </sheetViews>
  <sheetFormatPr defaultColWidth="14.42578125" defaultRowHeight="15" customHeight="1" x14ac:dyDescent="0.2"/>
  <cols>
    <col min="1" max="1" width="48.5703125" customWidth="1"/>
    <col min="2" max="2" width="29.28515625" hidden="1" customWidth="1"/>
    <col min="3" max="3" width="17" hidden="1" customWidth="1"/>
    <col min="4" max="4" width="1.28515625" hidden="1" customWidth="1"/>
    <col min="5" max="5" width="10" customWidth="1"/>
    <col min="6" max="6" width="10.28515625" customWidth="1"/>
    <col min="7" max="7" width="10.5703125" customWidth="1"/>
    <col min="8" max="8" width="9" customWidth="1"/>
    <col min="9" max="9" width="10" customWidth="1"/>
    <col min="10" max="10" width="9" customWidth="1"/>
    <col min="11" max="11" width="8.28515625" customWidth="1"/>
    <col min="12" max="12" width="10.42578125" customWidth="1"/>
    <col min="13" max="13" width="8.85546875" customWidth="1"/>
    <col min="14" max="14" width="10.42578125" customWidth="1"/>
    <col min="15" max="15" width="9.85546875" customWidth="1"/>
    <col min="16" max="24" width="8.7109375" customWidth="1"/>
  </cols>
  <sheetData>
    <row r="1" spans="1:15" ht="15.75" customHeight="1" x14ac:dyDescent="0.2">
      <c r="A1" s="373" t="s">
        <v>162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ht="15.75" customHeight="1" x14ac:dyDescent="0.2">
      <c r="A2" s="363" t="s">
        <v>163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4"/>
    </row>
    <row r="3" spans="1:15" ht="39.75" customHeight="1" x14ac:dyDescent="0.2">
      <c r="A3" s="374" t="s">
        <v>1</v>
      </c>
      <c r="B3" s="13"/>
      <c r="C3" s="116"/>
      <c r="D3" s="116"/>
      <c r="E3" s="375" t="s">
        <v>164</v>
      </c>
      <c r="F3" s="354"/>
      <c r="G3" s="375" t="s">
        <v>165</v>
      </c>
      <c r="H3" s="353"/>
      <c r="I3" s="376" t="s">
        <v>166</v>
      </c>
      <c r="J3" s="361"/>
      <c r="K3" s="361"/>
      <c r="L3" s="378" t="s">
        <v>167</v>
      </c>
      <c r="M3" s="353"/>
      <c r="N3" s="353"/>
      <c r="O3" s="354"/>
    </row>
    <row r="4" spans="1:15" ht="12.75" hidden="1" customHeight="1" x14ac:dyDescent="0.2">
      <c r="A4" s="344"/>
      <c r="B4" s="114"/>
      <c r="C4" s="115"/>
      <c r="D4" s="115"/>
      <c r="E4" s="359" t="s">
        <v>128</v>
      </c>
      <c r="F4" s="346" t="s">
        <v>168</v>
      </c>
      <c r="G4" s="368" t="s">
        <v>169</v>
      </c>
      <c r="H4" s="380" t="s">
        <v>170</v>
      </c>
      <c r="I4" s="377"/>
      <c r="J4" s="348"/>
      <c r="K4" s="348"/>
      <c r="L4" s="368" t="s">
        <v>171</v>
      </c>
      <c r="M4" s="372" t="s">
        <v>172</v>
      </c>
      <c r="N4" s="379" t="s">
        <v>173</v>
      </c>
      <c r="O4" s="354"/>
    </row>
    <row r="5" spans="1:15" ht="120.75" customHeight="1" x14ac:dyDescent="0.2">
      <c r="A5" s="345"/>
      <c r="B5" s="208"/>
      <c r="C5" s="119"/>
      <c r="D5" s="119"/>
      <c r="E5" s="344"/>
      <c r="F5" s="344"/>
      <c r="G5" s="345"/>
      <c r="H5" s="377"/>
      <c r="I5" s="9" t="s">
        <v>174</v>
      </c>
      <c r="J5" s="9" t="s">
        <v>175</v>
      </c>
      <c r="K5" s="209" t="s">
        <v>176</v>
      </c>
      <c r="L5" s="345"/>
      <c r="M5" s="345"/>
      <c r="N5" s="117" t="s">
        <v>177</v>
      </c>
      <c r="O5" s="207" t="s">
        <v>177</v>
      </c>
    </row>
    <row r="6" spans="1:15" ht="12.75" customHeight="1" x14ac:dyDescent="0.2">
      <c r="A6" s="11" t="s">
        <v>178</v>
      </c>
      <c r="B6" s="11" t="s">
        <v>14</v>
      </c>
      <c r="C6" s="11" t="s">
        <v>15</v>
      </c>
      <c r="D6" s="86" t="s">
        <v>16</v>
      </c>
      <c r="E6" s="210">
        <v>50</v>
      </c>
      <c r="F6" s="210">
        <v>51</v>
      </c>
      <c r="G6" s="210">
        <v>52</v>
      </c>
      <c r="H6" s="210">
        <v>53</v>
      </c>
      <c r="I6" s="211">
        <v>54</v>
      </c>
      <c r="J6" s="211">
        <v>55</v>
      </c>
      <c r="K6" s="212">
        <v>56</v>
      </c>
      <c r="L6" s="173">
        <v>57</v>
      </c>
      <c r="M6" s="173">
        <v>58</v>
      </c>
      <c r="N6" s="173">
        <v>59</v>
      </c>
      <c r="O6" s="173">
        <v>60</v>
      </c>
    </row>
    <row r="7" spans="1:15" ht="12.75" hidden="1" customHeight="1" x14ac:dyDescent="0.2">
      <c r="A7" s="14" t="s">
        <v>17</v>
      </c>
      <c r="B7" s="88"/>
      <c r="C7" s="213"/>
      <c r="D7" s="88"/>
      <c r="E7" s="89"/>
      <c r="F7" s="89"/>
      <c r="G7" s="89"/>
      <c r="H7" s="89"/>
      <c r="I7" s="89"/>
      <c r="J7" s="214"/>
      <c r="K7" s="215"/>
      <c r="L7" s="88"/>
      <c r="M7" s="88"/>
      <c r="N7" s="88"/>
      <c r="O7" s="88"/>
    </row>
    <row r="8" spans="1:15" ht="12.75" hidden="1" customHeight="1" x14ac:dyDescent="0.2">
      <c r="A8" s="14" t="s">
        <v>18</v>
      </c>
      <c r="B8" s="14"/>
      <c r="C8" s="216"/>
      <c r="D8" s="14"/>
      <c r="E8" s="14"/>
      <c r="F8" s="172"/>
      <c r="G8" s="172"/>
      <c r="H8" s="172"/>
      <c r="I8" s="172"/>
      <c r="J8" s="172"/>
      <c r="K8" s="217"/>
      <c r="L8" s="172"/>
      <c r="M8" s="172"/>
      <c r="N8" s="172"/>
      <c r="O8" s="172"/>
    </row>
    <row r="9" spans="1:15" ht="12.75" hidden="1" customHeight="1" x14ac:dyDescent="0.2">
      <c r="A9" s="14" t="s">
        <v>19</v>
      </c>
      <c r="B9" s="14"/>
      <c r="C9" s="216"/>
      <c r="D9" s="14"/>
      <c r="E9" s="14"/>
      <c r="F9" s="14"/>
      <c r="G9" s="14"/>
      <c r="H9" s="14"/>
      <c r="I9" s="14"/>
      <c r="J9" s="14"/>
      <c r="K9" s="182"/>
      <c r="L9" s="14"/>
      <c r="M9" s="14"/>
      <c r="N9" s="14"/>
      <c r="O9" s="14"/>
    </row>
    <row r="10" spans="1:15" ht="15" customHeight="1" x14ac:dyDescent="0.2">
      <c r="A10" s="17" t="s">
        <v>20</v>
      </c>
      <c r="B10" s="18"/>
      <c r="C10" s="18"/>
      <c r="D10" s="19"/>
      <c r="E10" s="20">
        <f t="shared" ref="E10:O10" si="0">SUM(E11:E12)</f>
        <v>12096</v>
      </c>
      <c r="F10" s="20">
        <f t="shared" si="0"/>
        <v>7355</v>
      </c>
      <c r="G10" s="20">
        <f t="shared" si="0"/>
        <v>6836</v>
      </c>
      <c r="H10" s="20">
        <f t="shared" si="0"/>
        <v>5260</v>
      </c>
      <c r="I10" s="20">
        <f t="shared" si="0"/>
        <v>2883</v>
      </c>
      <c r="J10" s="20">
        <f t="shared" si="0"/>
        <v>1615</v>
      </c>
      <c r="K10" s="20">
        <f t="shared" si="0"/>
        <v>243</v>
      </c>
      <c r="L10" s="20">
        <f t="shared" si="0"/>
        <v>164432</v>
      </c>
      <c r="M10" s="20">
        <f t="shared" si="0"/>
        <v>64835</v>
      </c>
      <c r="N10" s="20">
        <f t="shared" si="0"/>
        <v>220108</v>
      </c>
      <c r="O10" s="20">
        <f t="shared" si="0"/>
        <v>79799</v>
      </c>
    </row>
    <row r="11" spans="1:15" ht="15.7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3" t="s">
        <v>23</v>
      </c>
      <c r="E11" s="25">
        <v>2687</v>
      </c>
      <c r="F11" s="92">
        <v>167</v>
      </c>
      <c r="G11" s="92">
        <v>1661</v>
      </c>
      <c r="H11" s="92">
        <v>1026</v>
      </c>
      <c r="I11" s="92">
        <v>1589</v>
      </c>
      <c r="J11" s="92">
        <v>688</v>
      </c>
      <c r="K11" s="218">
        <v>243</v>
      </c>
      <c r="L11" s="25">
        <v>155369</v>
      </c>
      <c r="M11" s="92">
        <v>64835</v>
      </c>
      <c r="N11" s="92">
        <v>203539</v>
      </c>
      <c r="O11" s="92">
        <v>79799</v>
      </c>
    </row>
    <row r="12" spans="1:15" ht="14.25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3" t="s">
        <v>26</v>
      </c>
      <c r="E12" s="22">
        <v>9409</v>
      </c>
      <c r="F12" s="23">
        <v>7188</v>
      </c>
      <c r="G12" s="23">
        <v>5175</v>
      </c>
      <c r="H12" s="23">
        <v>4234</v>
      </c>
      <c r="I12" s="23">
        <v>1294</v>
      </c>
      <c r="J12" s="23">
        <v>927</v>
      </c>
      <c r="K12" s="219">
        <v>0</v>
      </c>
      <c r="L12" s="22">
        <v>9063</v>
      </c>
      <c r="M12" s="23">
        <v>0</v>
      </c>
      <c r="N12" s="23">
        <v>16569</v>
      </c>
      <c r="O12" s="23">
        <v>0</v>
      </c>
    </row>
    <row r="13" spans="1:15" ht="12" customHeight="1" x14ac:dyDescent="0.2">
      <c r="A13" s="17" t="s">
        <v>27</v>
      </c>
      <c r="B13" s="18"/>
      <c r="C13" s="18"/>
      <c r="D13" s="19"/>
      <c r="E13" s="20">
        <f t="shared" ref="E13:O13" si="1">SUM(E14:E15)</f>
        <v>566555</v>
      </c>
      <c r="F13" s="20">
        <f t="shared" si="1"/>
        <v>274087</v>
      </c>
      <c r="G13" s="20">
        <f t="shared" si="1"/>
        <v>341531</v>
      </c>
      <c r="H13" s="20">
        <f t="shared" si="1"/>
        <v>225024</v>
      </c>
      <c r="I13" s="20">
        <f t="shared" si="1"/>
        <v>138470</v>
      </c>
      <c r="J13" s="20">
        <f t="shared" si="1"/>
        <v>114442</v>
      </c>
      <c r="K13" s="20">
        <f t="shared" si="1"/>
        <v>39556</v>
      </c>
      <c r="L13" s="20">
        <f t="shared" si="1"/>
        <v>72189</v>
      </c>
      <c r="M13" s="20">
        <f t="shared" si="1"/>
        <v>681917</v>
      </c>
      <c r="N13" s="20">
        <f t="shared" si="1"/>
        <v>233281</v>
      </c>
      <c r="O13" s="20">
        <f t="shared" si="1"/>
        <v>1041294</v>
      </c>
    </row>
    <row r="14" spans="1:15" ht="14.2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24" t="s">
        <v>30</v>
      </c>
      <c r="E14" s="25">
        <v>223515</v>
      </c>
      <c r="F14" s="25">
        <v>103533</v>
      </c>
      <c r="G14" s="25">
        <v>137841</v>
      </c>
      <c r="H14" s="25">
        <v>85674</v>
      </c>
      <c r="I14" s="25">
        <v>60855</v>
      </c>
      <c r="J14" s="25">
        <v>45158</v>
      </c>
      <c r="K14" s="25">
        <v>13969</v>
      </c>
      <c r="L14" s="25">
        <v>72189</v>
      </c>
      <c r="M14" s="25">
        <v>667784</v>
      </c>
      <c r="N14" s="25">
        <v>233281</v>
      </c>
      <c r="O14" s="25">
        <v>991204</v>
      </c>
    </row>
    <row r="15" spans="1:15" ht="13.5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26" t="s">
        <v>33</v>
      </c>
      <c r="E15" s="27">
        <v>343040</v>
      </c>
      <c r="F15" s="28">
        <v>170554</v>
      </c>
      <c r="G15" s="28">
        <v>203690</v>
      </c>
      <c r="H15" s="28">
        <v>139350</v>
      </c>
      <c r="I15" s="28">
        <v>77615</v>
      </c>
      <c r="J15" s="28">
        <v>69284</v>
      </c>
      <c r="K15" s="220">
        <v>25587</v>
      </c>
      <c r="L15" s="27">
        <v>0</v>
      </c>
      <c r="M15" s="28">
        <v>14133</v>
      </c>
      <c r="N15" s="28">
        <v>0</v>
      </c>
      <c r="O15" s="28">
        <v>50090</v>
      </c>
    </row>
    <row r="16" spans="1:15" ht="13.5" customHeight="1" x14ac:dyDescent="0.2">
      <c r="A16" s="17" t="s">
        <v>34</v>
      </c>
      <c r="B16" s="18"/>
      <c r="C16" s="18"/>
      <c r="D16" s="29"/>
      <c r="E16" s="20">
        <f>SUM(E17+E18+E21+E22)</f>
        <v>453019</v>
      </c>
      <c r="F16" s="20">
        <f t="shared" ref="F16:O16" si="2">SUM(F17+F18+F21+F22)</f>
        <v>281075</v>
      </c>
      <c r="G16" s="20">
        <f t="shared" si="2"/>
        <v>223040</v>
      </c>
      <c r="H16" s="20">
        <f t="shared" si="2"/>
        <v>187843</v>
      </c>
      <c r="I16" s="20">
        <f t="shared" si="2"/>
        <v>88348</v>
      </c>
      <c r="J16" s="20">
        <f t="shared" si="2"/>
        <v>32765</v>
      </c>
      <c r="K16" s="20">
        <f t="shared" si="2"/>
        <v>4281</v>
      </c>
      <c r="L16" s="20">
        <f t="shared" si="2"/>
        <v>219790</v>
      </c>
      <c r="M16" s="20">
        <f t="shared" si="2"/>
        <v>4809</v>
      </c>
      <c r="N16" s="20">
        <f t="shared" si="2"/>
        <v>789838</v>
      </c>
      <c r="O16" s="20">
        <f t="shared" si="2"/>
        <v>16308</v>
      </c>
    </row>
    <row r="17" spans="1:24" ht="14.25" customHeight="1" x14ac:dyDescent="0.2">
      <c r="A17" s="30" t="s">
        <v>35</v>
      </c>
      <c r="B17" s="31" t="s">
        <v>36</v>
      </c>
      <c r="C17" s="31" t="str">
        <f>VLOOKUP(B17,serial!$C$1:$D$37,2,FALSE)</f>
        <v>BI_S</v>
      </c>
      <c r="D17" s="32" t="s">
        <v>37</v>
      </c>
      <c r="E17" s="120">
        <v>60776</v>
      </c>
      <c r="F17" s="120">
        <v>169</v>
      </c>
      <c r="G17" s="120">
        <v>15457</v>
      </c>
      <c r="H17" s="120">
        <v>10221</v>
      </c>
      <c r="I17" s="120">
        <v>16586</v>
      </c>
      <c r="J17" s="120">
        <v>3925</v>
      </c>
      <c r="K17" s="120">
        <v>253</v>
      </c>
      <c r="L17" s="120">
        <v>214129</v>
      </c>
      <c r="M17" s="120">
        <v>4573</v>
      </c>
      <c r="N17" s="120">
        <v>783785</v>
      </c>
      <c r="O17" s="120">
        <v>12465</v>
      </c>
    </row>
    <row r="18" spans="1:24" ht="39" customHeight="1" x14ac:dyDescent="0.2">
      <c r="A18" s="34" t="s">
        <v>38</v>
      </c>
      <c r="B18" s="35" t="s">
        <v>39</v>
      </c>
      <c r="C18" s="35" t="str">
        <f>VLOOKUP(B18,serial!$C$1:$D$37,2,FALSE)</f>
        <v>BI_PT</v>
      </c>
      <c r="D18" s="36" t="s">
        <v>40</v>
      </c>
      <c r="E18" s="37">
        <f t="shared" ref="E18:O18" si="3">E19+E20+E35+E40+E45+E48+E52</f>
        <v>34807</v>
      </c>
      <c r="F18" s="37">
        <f t="shared" si="3"/>
        <v>4384</v>
      </c>
      <c r="G18" s="37">
        <f t="shared" si="3"/>
        <v>14940</v>
      </c>
      <c r="H18" s="37">
        <f t="shared" si="3"/>
        <v>12829</v>
      </c>
      <c r="I18" s="37">
        <f t="shared" si="3"/>
        <v>21584</v>
      </c>
      <c r="J18" s="37">
        <f t="shared" si="3"/>
        <v>1910</v>
      </c>
      <c r="K18" s="37">
        <f t="shared" si="3"/>
        <v>222</v>
      </c>
      <c r="L18" s="37">
        <f t="shared" si="3"/>
        <v>5661</v>
      </c>
      <c r="M18" s="37">
        <f t="shared" si="3"/>
        <v>0</v>
      </c>
      <c r="N18" s="37">
        <f t="shared" si="3"/>
        <v>6053</v>
      </c>
      <c r="O18" s="37">
        <f t="shared" si="3"/>
        <v>1011</v>
      </c>
    </row>
    <row r="19" spans="1:24" ht="15" customHeight="1" x14ac:dyDescent="0.2">
      <c r="A19" s="38" t="s">
        <v>41</v>
      </c>
      <c r="B19" s="2"/>
      <c r="C19" s="2"/>
      <c r="D19" s="24"/>
      <c r="E19" s="41">
        <v>3444</v>
      </c>
      <c r="F19" s="41">
        <v>153</v>
      </c>
      <c r="G19" s="41">
        <v>2613</v>
      </c>
      <c r="H19" s="41">
        <v>831</v>
      </c>
      <c r="I19" s="41">
        <v>2929</v>
      </c>
      <c r="J19" s="41">
        <v>333</v>
      </c>
      <c r="K19" s="41">
        <v>29</v>
      </c>
      <c r="L19" s="41">
        <v>0</v>
      </c>
      <c r="M19" s="41">
        <v>0</v>
      </c>
      <c r="N19" s="41">
        <v>0</v>
      </c>
      <c r="O19" s="41">
        <v>0</v>
      </c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 x14ac:dyDescent="0.2">
      <c r="A20" s="38" t="s">
        <v>42</v>
      </c>
      <c r="B20" s="2"/>
      <c r="C20" s="2"/>
      <c r="D20" s="24"/>
      <c r="E20" s="41">
        <v>4110</v>
      </c>
      <c r="F20" s="41">
        <v>1957</v>
      </c>
      <c r="G20" s="41">
        <v>3024</v>
      </c>
      <c r="H20" s="41">
        <v>1086</v>
      </c>
      <c r="I20" s="41">
        <v>2020</v>
      </c>
      <c r="J20" s="41">
        <v>111</v>
      </c>
      <c r="K20" s="41">
        <v>22</v>
      </c>
      <c r="L20" s="41">
        <v>0</v>
      </c>
      <c r="M20" s="41">
        <v>0</v>
      </c>
      <c r="N20" s="41">
        <v>0</v>
      </c>
      <c r="O20" s="41">
        <v>0</v>
      </c>
      <c r="P20" s="3"/>
      <c r="Q20" s="3"/>
      <c r="R20" s="3"/>
      <c r="S20" s="3"/>
      <c r="T20" s="3"/>
      <c r="U20" s="3"/>
      <c r="V20" s="3"/>
      <c r="W20" s="3"/>
      <c r="X20" s="3"/>
    </row>
    <row r="21" spans="1:24" ht="29.25" customHeight="1" x14ac:dyDescent="0.2">
      <c r="A21" s="42" t="s">
        <v>43</v>
      </c>
      <c r="B21" s="221" t="s">
        <v>44</v>
      </c>
      <c r="C21" s="221" t="str">
        <f>VLOOKUP(B21,serial!$C$1:$D$37,2,FALSE)</f>
        <v>BT_SP</v>
      </c>
      <c r="D21" s="222" t="s">
        <v>45</v>
      </c>
      <c r="E21" s="45">
        <f t="shared" ref="E21:O21" si="4">E49</f>
        <v>12917</v>
      </c>
      <c r="F21" s="45">
        <f t="shared" si="4"/>
        <v>721</v>
      </c>
      <c r="G21" s="45">
        <f t="shared" si="4"/>
        <v>4838</v>
      </c>
      <c r="H21" s="45">
        <f t="shared" si="4"/>
        <v>8079</v>
      </c>
      <c r="I21" s="45">
        <f t="shared" si="4"/>
        <v>10361</v>
      </c>
      <c r="J21" s="45">
        <f t="shared" si="4"/>
        <v>1658</v>
      </c>
      <c r="K21" s="45">
        <f t="shared" si="4"/>
        <v>177</v>
      </c>
      <c r="L21" s="45">
        <f t="shared" si="4"/>
        <v>0</v>
      </c>
      <c r="M21" s="45">
        <f t="shared" si="4"/>
        <v>0</v>
      </c>
      <c r="N21" s="45">
        <f t="shared" si="4"/>
        <v>0</v>
      </c>
      <c r="O21" s="45">
        <f t="shared" si="4"/>
        <v>0</v>
      </c>
    </row>
    <row r="22" spans="1:24" ht="12" customHeight="1" x14ac:dyDescent="0.2">
      <c r="A22" s="34" t="s">
        <v>46</v>
      </c>
      <c r="B22" s="148" t="s">
        <v>47</v>
      </c>
      <c r="C22" s="148" t="str">
        <f>VLOOKUP(B22,serial!$C$1:$D$37,2,FALSE)</f>
        <v>BI_IG</v>
      </c>
      <c r="D22" s="223" t="s">
        <v>48</v>
      </c>
      <c r="E22" s="37">
        <f t="shared" ref="E22:O22" si="5">E23+E24</f>
        <v>344519</v>
      </c>
      <c r="F22" s="37">
        <f t="shared" si="5"/>
        <v>275801</v>
      </c>
      <c r="G22" s="37">
        <f t="shared" si="5"/>
        <v>187805</v>
      </c>
      <c r="H22" s="37">
        <f t="shared" si="5"/>
        <v>156714</v>
      </c>
      <c r="I22" s="37">
        <f t="shared" si="5"/>
        <v>39817</v>
      </c>
      <c r="J22" s="37">
        <f t="shared" si="5"/>
        <v>25272</v>
      </c>
      <c r="K22" s="37">
        <f t="shared" si="5"/>
        <v>3629</v>
      </c>
      <c r="L22" s="37">
        <f t="shared" si="5"/>
        <v>0</v>
      </c>
      <c r="M22" s="37">
        <f t="shared" si="5"/>
        <v>236</v>
      </c>
      <c r="N22" s="37">
        <f t="shared" si="5"/>
        <v>0</v>
      </c>
      <c r="O22" s="37">
        <f t="shared" si="5"/>
        <v>2832</v>
      </c>
    </row>
    <row r="23" spans="1:24" ht="17.25" customHeight="1" x14ac:dyDescent="0.2">
      <c r="A23" s="21" t="s">
        <v>49</v>
      </c>
      <c r="B23" s="2"/>
      <c r="C23" s="2"/>
      <c r="D23" s="47"/>
      <c r="E23" s="41">
        <v>232403</v>
      </c>
      <c r="F23" s="41">
        <v>185908</v>
      </c>
      <c r="G23" s="41">
        <v>124861</v>
      </c>
      <c r="H23" s="41">
        <v>107542</v>
      </c>
      <c r="I23" s="41">
        <v>28349</v>
      </c>
      <c r="J23" s="41">
        <v>15944</v>
      </c>
      <c r="K23" s="41">
        <v>2202</v>
      </c>
      <c r="L23" s="41">
        <v>0</v>
      </c>
      <c r="M23" s="41">
        <v>236</v>
      </c>
      <c r="N23" s="41">
        <v>0</v>
      </c>
      <c r="O23" s="41">
        <v>2832</v>
      </c>
      <c r="P23" s="3"/>
      <c r="Q23" s="3"/>
      <c r="R23" s="3"/>
      <c r="S23" s="3"/>
      <c r="T23" s="3"/>
      <c r="U23" s="3"/>
      <c r="V23" s="3"/>
      <c r="W23" s="3"/>
      <c r="X23" s="3"/>
    </row>
    <row r="24" spans="1:24" ht="15" customHeight="1" x14ac:dyDescent="0.2">
      <c r="A24" s="21" t="s">
        <v>50</v>
      </c>
      <c r="B24" s="2"/>
      <c r="C24" s="2"/>
      <c r="D24" s="47"/>
      <c r="E24" s="41">
        <v>112116</v>
      </c>
      <c r="F24" s="41">
        <v>89893</v>
      </c>
      <c r="G24" s="41">
        <v>62944</v>
      </c>
      <c r="H24" s="41">
        <v>49172</v>
      </c>
      <c r="I24" s="41">
        <v>11468</v>
      </c>
      <c r="J24" s="41" t="s">
        <v>179</v>
      </c>
      <c r="K24" s="41">
        <v>1427</v>
      </c>
      <c r="L24" s="41">
        <v>0</v>
      </c>
      <c r="M24" s="41">
        <v>0</v>
      </c>
      <c r="N24" s="41">
        <v>0</v>
      </c>
      <c r="O24" s="41">
        <v>0</v>
      </c>
      <c r="P24" s="3"/>
      <c r="Q24" s="3"/>
      <c r="R24" s="3"/>
      <c r="S24" s="3"/>
      <c r="T24" s="3"/>
      <c r="U24" s="3"/>
      <c r="V24" s="3"/>
      <c r="W24" s="3"/>
      <c r="X24" s="3"/>
    </row>
    <row r="25" spans="1:24" ht="25.5" customHeight="1" x14ac:dyDescent="0.2">
      <c r="A25" s="17" t="s">
        <v>51</v>
      </c>
      <c r="B25" s="18"/>
      <c r="C25" s="18"/>
      <c r="D25" s="129"/>
      <c r="E25" s="20">
        <f t="shared" ref="E25:O25" si="6">SUM(E26,E27,E30,E31,E32,E33,E38)</f>
        <v>7911</v>
      </c>
      <c r="F25" s="20">
        <f t="shared" si="6"/>
        <v>0</v>
      </c>
      <c r="G25" s="20">
        <f t="shared" si="6"/>
        <v>1729</v>
      </c>
      <c r="H25" s="20">
        <f t="shared" si="6"/>
        <v>1659</v>
      </c>
      <c r="I25" s="20">
        <f t="shared" si="6"/>
        <v>777</v>
      </c>
      <c r="J25" s="20">
        <f t="shared" si="6"/>
        <v>1656</v>
      </c>
      <c r="K25" s="20">
        <f t="shared" si="6"/>
        <v>827</v>
      </c>
      <c r="L25" s="20">
        <f t="shared" si="6"/>
        <v>24809</v>
      </c>
      <c r="M25" s="20">
        <f t="shared" si="6"/>
        <v>3929</v>
      </c>
      <c r="N25" s="20">
        <f t="shared" si="6"/>
        <v>95082</v>
      </c>
      <c r="O25" s="20">
        <f t="shared" si="6"/>
        <v>11822</v>
      </c>
    </row>
    <row r="26" spans="1:24" ht="27.7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24" t="s">
        <v>54</v>
      </c>
      <c r="E26" s="41">
        <v>805</v>
      </c>
      <c r="F26" s="41">
        <v>0</v>
      </c>
      <c r="G26" s="41">
        <v>428</v>
      </c>
      <c r="H26" s="41">
        <v>377</v>
      </c>
      <c r="I26" s="41">
        <v>159</v>
      </c>
      <c r="J26" s="41">
        <v>357</v>
      </c>
      <c r="K26" s="41">
        <v>289</v>
      </c>
      <c r="L26" s="41">
        <v>6923</v>
      </c>
      <c r="M26" s="41">
        <v>2631</v>
      </c>
      <c r="N26" s="41">
        <v>4428</v>
      </c>
      <c r="O26" s="41">
        <v>10524</v>
      </c>
    </row>
    <row r="27" spans="1:24" ht="27" customHeight="1" x14ac:dyDescent="0.2">
      <c r="A27" s="49" t="s">
        <v>55</v>
      </c>
      <c r="B27" s="50"/>
      <c r="C27" s="50"/>
      <c r="D27" s="51"/>
      <c r="E27" s="52">
        <f t="shared" ref="E27:O27" si="7">SUM(E28,E29)</f>
        <v>1385</v>
      </c>
      <c r="F27" s="52">
        <f t="shared" si="7"/>
        <v>0</v>
      </c>
      <c r="G27" s="52">
        <f t="shared" si="7"/>
        <v>838</v>
      </c>
      <c r="H27" s="52">
        <f t="shared" si="7"/>
        <v>547</v>
      </c>
      <c r="I27" s="52">
        <f t="shared" si="7"/>
        <v>485</v>
      </c>
      <c r="J27" s="52">
        <f t="shared" si="7"/>
        <v>509</v>
      </c>
      <c r="K27" s="52">
        <f t="shared" si="7"/>
        <v>263</v>
      </c>
      <c r="L27" s="52">
        <f t="shared" si="7"/>
        <v>17886</v>
      </c>
      <c r="M27" s="52">
        <f t="shared" si="7"/>
        <v>1298</v>
      </c>
      <c r="N27" s="52">
        <f t="shared" si="7"/>
        <v>90654</v>
      </c>
      <c r="O27" s="52">
        <f t="shared" si="7"/>
        <v>1298</v>
      </c>
    </row>
    <row r="28" spans="1:24" ht="25.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3" t="s">
        <v>58</v>
      </c>
      <c r="E28" s="53">
        <v>1138</v>
      </c>
      <c r="F28" s="53">
        <v>0</v>
      </c>
      <c r="G28" s="53">
        <v>699</v>
      </c>
      <c r="H28" s="53">
        <v>439</v>
      </c>
      <c r="I28" s="53">
        <v>477</v>
      </c>
      <c r="J28" s="53">
        <v>407</v>
      </c>
      <c r="K28" s="53">
        <v>254</v>
      </c>
      <c r="L28" s="53">
        <v>17886</v>
      </c>
      <c r="M28" s="53">
        <v>1298</v>
      </c>
      <c r="N28" s="53">
        <v>90654</v>
      </c>
      <c r="O28" s="53">
        <v>1298</v>
      </c>
    </row>
    <row r="29" spans="1:24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3" t="s">
        <v>61</v>
      </c>
      <c r="E29" s="54">
        <v>247</v>
      </c>
      <c r="F29" s="54">
        <v>0</v>
      </c>
      <c r="G29" s="54">
        <v>139</v>
      </c>
      <c r="H29" s="54">
        <v>108</v>
      </c>
      <c r="I29" s="54">
        <v>8</v>
      </c>
      <c r="J29" s="54">
        <v>102</v>
      </c>
      <c r="K29" s="54">
        <v>9</v>
      </c>
      <c r="L29" s="54">
        <v>0</v>
      </c>
      <c r="M29" s="54">
        <v>0</v>
      </c>
      <c r="N29" s="54">
        <v>0</v>
      </c>
      <c r="O29" s="54">
        <v>0</v>
      </c>
    </row>
    <row r="30" spans="1:24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3" t="s">
        <v>64</v>
      </c>
      <c r="E30" s="224">
        <v>75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  <c r="O30" s="225">
        <v>0</v>
      </c>
    </row>
    <row r="31" spans="1:24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3" t="s">
        <v>67</v>
      </c>
      <c r="E31" s="104">
        <v>1052</v>
      </c>
      <c r="F31" s="104">
        <v>0</v>
      </c>
      <c r="G31" s="104">
        <v>390</v>
      </c>
      <c r="H31" s="104">
        <v>662</v>
      </c>
      <c r="I31" s="104">
        <v>110</v>
      </c>
      <c r="J31" s="104">
        <v>722</v>
      </c>
      <c r="K31" s="104">
        <v>220</v>
      </c>
      <c r="L31" s="104">
        <v>0</v>
      </c>
      <c r="M31" s="104">
        <v>0</v>
      </c>
      <c r="N31" s="104">
        <v>0</v>
      </c>
      <c r="O31" s="104">
        <v>0</v>
      </c>
    </row>
    <row r="32" spans="1:24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3" t="s">
        <v>70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</row>
    <row r="33" spans="1:15" ht="12.75" customHeight="1" x14ac:dyDescent="0.2">
      <c r="A33" s="49" t="s">
        <v>71</v>
      </c>
      <c r="B33" s="50"/>
      <c r="C33" s="50"/>
      <c r="D33" s="70"/>
      <c r="E33" s="73">
        <f t="shared" ref="E33:O33" si="8">E36</f>
        <v>4384</v>
      </c>
      <c r="F33" s="73">
        <f t="shared" si="8"/>
        <v>0</v>
      </c>
      <c r="G33" s="73">
        <f t="shared" si="8"/>
        <v>0</v>
      </c>
      <c r="H33" s="73">
        <f t="shared" si="8"/>
        <v>0</v>
      </c>
      <c r="I33" s="73">
        <f t="shared" si="8"/>
        <v>0</v>
      </c>
      <c r="J33" s="73">
        <f t="shared" si="8"/>
        <v>0</v>
      </c>
      <c r="K33" s="73">
        <f t="shared" si="8"/>
        <v>0</v>
      </c>
      <c r="L33" s="73">
        <f t="shared" si="8"/>
        <v>0</v>
      </c>
      <c r="M33" s="73">
        <f t="shared" si="8"/>
        <v>0</v>
      </c>
      <c r="N33" s="73">
        <f t="shared" si="8"/>
        <v>0</v>
      </c>
      <c r="O33" s="73">
        <f t="shared" si="8"/>
        <v>0</v>
      </c>
    </row>
    <row r="34" spans="1:15" ht="25.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3" t="s">
        <v>74</v>
      </c>
      <c r="E34" s="54">
        <v>8837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57823</v>
      </c>
      <c r="M34" s="54">
        <v>144</v>
      </c>
      <c r="N34" s="54">
        <v>86401</v>
      </c>
      <c r="O34" s="54">
        <v>373</v>
      </c>
    </row>
    <row r="35" spans="1:15" ht="38.25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3" t="s">
        <v>77</v>
      </c>
      <c r="E35" s="54">
        <v>4479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</row>
    <row r="36" spans="1:15" ht="25.5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3" t="s">
        <v>80</v>
      </c>
      <c r="E36" s="54">
        <v>4384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</row>
    <row r="37" spans="1:15" ht="14.25" customHeight="1" x14ac:dyDescent="0.2">
      <c r="A37" s="66" t="s">
        <v>81</v>
      </c>
      <c r="B37" s="2"/>
      <c r="C37" s="2"/>
      <c r="D37" s="3"/>
      <c r="E37" s="68">
        <f t="shared" ref="E37:O37" si="9">SUM(E34:E36)</f>
        <v>17700</v>
      </c>
      <c r="F37" s="68">
        <f t="shared" si="9"/>
        <v>0</v>
      </c>
      <c r="G37" s="68">
        <f t="shared" si="9"/>
        <v>0</v>
      </c>
      <c r="H37" s="68">
        <f t="shared" si="9"/>
        <v>0</v>
      </c>
      <c r="I37" s="68">
        <f t="shared" si="9"/>
        <v>0</v>
      </c>
      <c r="J37" s="68">
        <f t="shared" si="9"/>
        <v>0</v>
      </c>
      <c r="K37" s="68">
        <f t="shared" si="9"/>
        <v>0</v>
      </c>
      <c r="L37" s="68">
        <f t="shared" si="9"/>
        <v>57823</v>
      </c>
      <c r="M37" s="68">
        <f t="shared" si="9"/>
        <v>144</v>
      </c>
      <c r="N37" s="68">
        <f t="shared" si="9"/>
        <v>86401</v>
      </c>
      <c r="O37" s="68">
        <f t="shared" si="9"/>
        <v>373</v>
      </c>
    </row>
    <row r="38" spans="1:15" ht="12.75" customHeight="1" x14ac:dyDescent="0.2">
      <c r="A38" s="69" t="s">
        <v>82</v>
      </c>
      <c r="B38" s="50"/>
      <c r="C38" s="70"/>
      <c r="D38" s="70"/>
      <c r="E38" s="73">
        <f t="shared" ref="E38:O38" si="10">E41</f>
        <v>210</v>
      </c>
      <c r="F38" s="73">
        <f t="shared" si="10"/>
        <v>0</v>
      </c>
      <c r="G38" s="73">
        <f t="shared" si="10"/>
        <v>73</v>
      </c>
      <c r="H38" s="73">
        <f t="shared" si="10"/>
        <v>73</v>
      </c>
      <c r="I38" s="73">
        <f t="shared" si="10"/>
        <v>23</v>
      </c>
      <c r="J38" s="73">
        <f t="shared" si="10"/>
        <v>68</v>
      </c>
      <c r="K38" s="73">
        <f t="shared" si="10"/>
        <v>55</v>
      </c>
      <c r="L38" s="73">
        <f t="shared" si="10"/>
        <v>0</v>
      </c>
      <c r="M38" s="73">
        <f t="shared" si="10"/>
        <v>0</v>
      </c>
      <c r="N38" s="73">
        <f t="shared" si="10"/>
        <v>0</v>
      </c>
      <c r="O38" s="73">
        <f t="shared" si="10"/>
        <v>0</v>
      </c>
    </row>
    <row r="39" spans="1:15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3" t="s">
        <v>85</v>
      </c>
      <c r="E39" s="54">
        <v>3794</v>
      </c>
      <c r="F39" s="165">
        <v>0</v>
      </c>
      <c r="G39" s="165">
        <v>1314</v>
      </c>
      <c r="H39" s="165">
        <v>2480</v>
      </c>
      <c r="I39" s="165">
        <v>3213</v>
      </c>
      <c r="J39" s="165">
        <v>513</v>
      </c>
      <c r="K39" s="165">
        <v>68</v>
      </c>
      <c r="L39" s="54">
        <v>2664</v>
      </c>
      <c r="M39" s="54">
        <v>0</v>
      </c>
      <c r="N39" s="54">
        <v>6619</v>
      </c>
      <c r="O39" s="54">
        <v>0</v>
      </c>
    </row>
    <row r="40" spans="1:15" ht="38.2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3" t="s">
        <v>88</v>
      </c>
      <c r="E40" s="54">
        <v>3748</v>
      </c>
      <c r="F40" s="54">
        <v>100</v>
      </c>
      <c r="G40" s="54">
        <v>504</v>
      </c>
      <c r="H40" s="54">
        <v>685</v>
      </c>
      <c r="I40" s="54">
        <v>768</v>
      </c>
      <c r="J40" s="54">
        <v>85</v>
      </c>
      <c r="K40" s="54">
        <v>1</v>
      </c>
      <c r="L40" s="54">
        <v>0</v>
      </c>
      <c r="M40" s="54">
        <v>0</v>
      </c>
      <c r="N40" s="54">
        <v>0</v>
      </c>
      <c r="O40" s="54">
        <v>0</v>
      </c>
    </row>
    <row r="41" spans="1:15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3" t="s">
        <v>91</v>
      </c>
      <c r="E41" s="54">
        <v>210</v>
      </c>
      <c r="F41" s="54">
        <v>0</v>
      </c>
      <c r="G41" s="54">
        <v>73</v>
      </c>
      <c r="H41" s="54">
        <v>73</v>
      </c>
      <c r="I41" s="54">
        <v>23</v>
      </c>
      <c r="J41" s="54">
        <v>68</v>
      </c>
      <c r="K41" s="54">
        <v>55</v>
      </c>
      <c r="L41" s="54">
        <v>0</v>
      </c>
      <c r="M41" s="54">
        <v>0</v>
      </c>
      <c r="N41" s="54">
        <v>0</v>
      </c>
      <c r="O41" s="54">
        <v>0</v>
      </c>
    </row>
    <row r="42" spans="1:15" ht="13.5" customHeight="1" x14ac:dyDescent="0.2">
      <c r="A42" s="71" t="s">
        <v>92</v>
      </c>
      <c r="B42" s="2"/>
      <c r="C42" s="2"/>
      <c r="D42" s="3"/>
      <c r="E42" s="68">
        <f t="shared" ref="E42:O42" si="11">SUM(E39:E41)</f>
        <v>7752</v>
      </c>
      <c r="F42" s="68">
        <f t="shared" si="11"/>
        <v>100</v>
      </c>
      <c r="G42" s="68">
        <f t="shared" si="11"/>
        <v>1891</v>
      </c>
      <c r="H42" s="68">
        <f t="shared" si="11"/>
        <v>3238</v>
      </c>
      <c r="I42" s="68">
        <f t="shared" si="11"/>
        <v>4004</v>
      </c>
      <c r="J42" s="68">
        <f t="shared" si="11"/>
        <v>666</v>
      </c>
      <c r="K42" s="68">
        <f t="shared" si="11"/>
        <v>124</v>
      </c>
      <c r="L42" s="68">
        <f t="shared" si="11"/>
        <v>2664</v>
      </c>
      <c r="M42" s="68">
        <f t="shared" si="11"/>
        <v>0</v>
      </c>
      <c r="N42" s="68">
        <f t="shared" si="11"/>
        <v>6619</v>
      </c>
      <c r="O42" s="68">
        <f t="shared" si="11"/>
        <v>0</v>
      </c>
    </row>
    <row r="43" spans="1:15" ht="25.5" customHeight="1" x14ac:dyDescent="0.2">
      <c r="A43" s="49" t="s">
        <v>93</v>
      </c>
      <c r="B43" s="50"/>
      <c r="C43" s="50"/>
      <c r="D43" s="70"/>
      <c r="E43" s="73">
        <f t="shared" ref="E43:O43" si="12">SUM(E44:E45)</f>
        <v>9670</v>
      </c>
      <c r="F43" s="73">
        <f t="shared" si="12"/>
        <v>566</v>
      </c>
      <c r="G43" s="73">
        <f t="shared" si="12"/>
        <v>5454</v>
      </c>
      <c r="H43" s="73">
        <f t="shared" si="12"/>
        <v>4216</v>
      </c>
      <c r="I43" s="73">
        <f t="shared" si="12"/>
        <v>9096</v>
      </c>
      <c r="J43" s="73">
        <f t="shared" si="12"/>
        <v>554</v>
      </c>
      <c r="K43" s="73">
        <f t="shared" si="12"/>
        <v>20</v>
      </c>
      <c r="L43" s="73">
        <f t="shared" si="12"/>
        <v>11282</v>
      </c>
      <c r="M43" s="73">
        <f t="shared" si="12"/>
        <v>1043</v>
      </c>
      <c r="N43" s="73">
        <f t="shared" si="12"/>
        <v>33861</v>
      </c>
      <c r="O43" s="73">
        <f t="shared" si="12"/>
        <v>4731</v>
      </c>
    </row>
    <row r="44" spans="1:15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3" t="s">
        <v>96</v>
      </c>
      <c r="E44" s="54">
        <v>5556</v>
      </c>
      <c r="F44" s="54">
        <v>0</v>
      </c>
      <c r="G44" s="165">
        <v>3104</v>
      </c>
      <c r="H44" s="165">
        <v>2452</v>
      </c>
      <c r="I44" s="165">
        <v>5186</v>
      </c>
      <c r="J44" s="165">
        <v>350</v>
      </c>
      <c r="K44" s="165">
        <v>20</v>
      </c>
      <c r="L44" s="54">
        <v>5621</v>
      </c>
      <c r="M44" s="54">
        <v>1043</v>
      </c>
      <c r="N44" s="54">
        <v>28200</v>
      </c>
      <c r="O44" s="54">
        <v>4731</v>
      </c>
    </row>
    <row r="45" spans="1:15" ht="39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3" t="s">
        <v>99</v>
      </c>
      <c r="E45" s="54">
        <v>4114</v>
      </c>
      <c r="F45" s="54">
        <v>566</v>
      </c>
      <c r="G45" s="165">
        <v>2350</v>
      </c>
      <c r="H45" s="165">
        <v>1764</v>
      </c>
      <c r="I45" s="165">
        <v>3910</v>
      </c>
      <c r="J45" s="165">
        <v>204</v>
      </c>
      <c r="K45" s="54">
        <v>0</v>
      </c>
      <c r="L45" s="54">
        <v>5661</v>
      </c>
      <c r="M45" s="54">
        <v>0</v>
      </c>
      <c r="N45" s="54">
        <v>5661</v>
      </c>
      <c r="O45" s="54">
        <v>0</v>
      </c>
    </row>
    <row r="46" spans="1:15" ht="13.5" customHeight="1" x14ac:dyDescent="0.2">
      <c r="A46" s="74" t="s">
        <v>100</v>
      </c>
      <c r="B46" s="50"/>
      <c r="C46" s="50"/>
      <c r="D46" s="70"/>
      <c r="E46" s="73">
        <f t="shared" ref="E46:O46" si="13">SUM(E47:E49)</f>
        <v>32696</v>
      </c>
      <c r="F46" s="73">
        <f t="shared" si="13"/>
        <v>2110</v>
      </c>
      <c r="G46" s="73">
        <f t="shared" si="13"/>
        <v>12476</v>
      </c>
      <c r="H46" s="73">
        <f t="shared" si="13"/>
        <v>20220</v>
      </c>
      <c r="I46" s="73">
        <f t="shared" si="13"/>
        <v>26553</v>
      </c>
      <c r="J46" s="73">
        <f t="shared" si="13"/>
        <v>3642</v>
      </c>
      <c r="K46" s="73">
        <f t="shared" si="13"/>
        <v>391</v>
      </c>
      <c r="L46" s="73">
        <f t="shared" si="13"/>
        <v>7708</v>
      </c>
      <c r="M46" s="73">
        <f t="shared" si="13"/>
        <v>0</v>
      </c>
      <c r="N46" s="73">
        <f t="shared" si="13"/>
        <v>151592</v>
      </c>
      <c r="O46" s="73">
        <f t="shared" si="13"/>
        <v>1011</v>
      </c>
    </row>
    <row r="47" spans="1:15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3" t="s">
        <v>103</v>
      </c>
      <c r="E47" s="54">
        <v>6745</v>
      </c>
      <c r="F47" s="54">
        <v>0</v>
      </c>
      <c r="G47" s="54">
        <v>2507</v>
      </c>
      <c r="H47" s="54">
        <v>4238</v>
      </c>
      <c r="I47" s="54">
        <v>5619</v>
      </c>
      <c r="J47" s="54">
        <v>1052</v>
      </c>
      <c r="K47" s="54">
        <v>74</v>
      </c>
      <c r="L47" s="54">
        <v>7708</v>
      </c>
      <c r="M47" s="54">
        <v>0</v>
      </c>
      <c r="N47" s="54">
        <v>151200</v>
      </c>
      <c r="O47" s="54">
        <v>0</v>
      </c>
    </row>
    <row r="48" spans="1:15" ht="38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3" t="s">
        <v>106</v>
      </c>
      <c r="E48" s="54">
        <v>13034</v>
      </c>
      <c r="F48" s="54">
        <v>1389</v>
      </c>
      <c r="G48" s="54">
        <v>5131</v>
      </c>
      <c r="H48" s="54">
        <v>7903</v>
      </c>
      <c r="I48" s="54">
        <v>10573</v>
      </c>
      <c r="J48" s="54">
        <v>932</v>
      </c>
      <c r="K48" s="54">
        <v>140</v>
      </c>
      <c r="L48" s="54">
        <v>0</v>
      </c>
      <c r="M48" s="54">
        <v>0</v>
      </c>
      <c r="N48" s="54">
        <v>392</v>
      </c>
      <c r="O48" s="54">
        <v>1011</v>
      </c>
    </row>
    <row r="49" spans="1:15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3" t="s">
        <v>108</v>
      </c>
      <c r="E49" s="54">
        <v>12917</v>
      </c>
      <c r="F49" s="54">
        <v>721</v>
      </c>
      <c r="G49" s="54">
        <v>4838</v>
      </c>
      <c r="H49" s="54">
        <v>8079</v>
      </c>
      <c r="I49" s="54">
        <v>10361</v>
      </c>
      <c r="J49" s="54">
        <v>1658</v>
      </c>
      <c r="K49" s="54">
        <v>177</v>
      </c>
      <c r="L49" s="54">
        <v>0</v>
      </c>
      <c r="M49" s="54">
        <v>0</v>
      </c>
      <c r="N49" s="54">
        <v>0</v>
      </c>
      <c r="O49" s="54">
        <v>0</v>
      </c>
    </row>
    <row r="50" spans="1:15" ht="25.5" customHeight="1" x14ac:dyDescent="0.2">
      <c r="A50" s="49" t="s">
        <v>109</v>
      </c>
      <c r="B50" s="50"/>
      <c r="C50" s="50"/>
      <c r="D50" s="70"/>
      <c r="E50" s="73">
        <f t="shared" ref="E50:O50" si="14">SUM(E51:E52)</f>
        <v>3360</v>
      </c>
      <c r="F50" s="73">
        <f t="shared" si="14"/>
        <v>219</v>
      </c>
      <c r="G50" s="73">
        <f t="shared" si="14"/>
        <v>2188</v>
      </c>
      <c r="H50" s="73">
        <f t="shared" si="14"/>
        <v>1172</v>
      </c>
      <c r="I50" s="73">
        <f t="shared" si="14"/>
        <v>2466</v>
      </c>
      <c r="J50" s="73">
        <f t="shared" si="14"/>
        <v>565</v>
      </c>
      <c r="K50" s="73">
        <f t="shared" si="14"/>
        <v>110</v>
      </c>
      <c r="L50" s="73">
        <f t="shared" si="14"/>
        <v>0</v>
      </c>
      <c r="M50" s="73">
        <f t="shared" si="14"/>
        <v>0</v>
      </c>
      <c r="N50" s="73">
        <f t="shared" si="14"/>
        <v>0</v>
      </c>
      <c r="O50" s="73">
        <f t="shared" si="14"/>
        <v>5500</v>
      </c>
    </row>
    <row r="51" spans="1:15" ht="15.75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3" t="s">
        <v>112</v>
      </c>
      <c r="E51" s="54">
        <v>1482</v>
      </c>
      <c r="F51" s="54">
        <v>0</v>
      </c>
      <c r="G51" s="54">
        <v>870</v>
      </c>
      <c r="H51" s="54">
        <v>612</v>
      </c>
      <c r="I51" s="54">
        <v>1082</v>
      </c>
      <c r="J51" s="54">
        <v>320</v>
      </c>
      <c r="K51" s="54">
        <v>80</v>
      </c>
      <c r="L51" s="54">
        <v>0</v>
      </c>
      <c r="M51" s="54">
        <v>0</v>
      </c>
      <c r="N51" s="54">
        <v>0</v>
      </c>
      <c r="O51" s="54">
        <v>5500</v>
      </c>
    </row>
    <row r="52" spans="1:15" ht="37.5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3" t="s">
        <v>115</v>
      </c>
      <c r="E52" s="54">
        <v>1878</v>
      </c>
      <c r="F52" s="54">
        <v>219</v>
      </c>
      <c r="G52" s="54">
        <v>1318</v>
      </c>
      <c r="H52" s="54">
        <v>560</v>
      </c>
      <c r="I52" s="54">
        <v>1384</v>
      </c>
      <c r="J52" s="54">
        <v>245</v>
      </c>
      <c r="K52" s="54">
        <v>30</v>
      </c>
      <c r="L52" s="54">
        <v>0</v>
      </c>
      <c r="M52" s="54">
        <v>0</v>
      </c>
      <c r="N52" s="54">
        <v>0</v>
      </c>
      <c r="O52" s="54">
        <v>0</v>
      </c>
    </row>
    <row r="53" spans="1:15" ht="25.5" customHeight="1" x14ac:dyDescent="0.2">
      <c r="A53" s="76" t="s">
        <v>116</v>
      </c>
      <c r="B53" s="226"/>
      <c r="C53" s="226"/>
      <c r="D53" s="227"/>
      <c r="E53" s="79">
        <f>E25+E16+E13+E10</f>
        <v>1039581</v>
      </c>
      <c r="F53" s="79">
        <f>F25+F16+F13+F10</f>
        <v>562517</v>
      </c>
      <c r="G53" s="79">
        <f t="shared" ref="G53:O53" si="15">G25+G16+G13+G10</f>
        <v>573136</v>
      </c>
      <c r="H53" s="79">
        <f t="shared" si="15"/>
        <v>419786</v>
      </c>
      <c r="I53" s="79">
        <f t="shared" si="15"/>
        <v>230478</v>
      </c>
      <c r="J53" s="79">
        <f t="shared" si="15"/>
        <v>150478</v>
      </c>
      <c r="K53" s="79">
        <f t="shared" si="15"/>
        <v>44907</v>
      </c>
      <c r="L53" s="79">
        <f t="shared" si="15"/>
        <v>481220</v>
      </c>
      <c r="M53" s="79">
        <f t="shared" si="15"/>
        <v>755490</v>
      </c>
      <c r="N53" s="79">
        <f t="shared" si="15"/>
        <v>1338309</v>
      </c>
      <c r="O53" s="79">
        <f t="shared" si="15"/>
        <v>1149223</v>
      </c>
    </row>
    <row r="54" spans="1:15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"/>
    <row r="255" spans="1:15" ht="15.75" customHeight="1" x14ac:dyDescent="0.2"/>
    <row r="256" spans="1:1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M4:M5"/>
    <mergeCell ref="A1:O1"/>
    <mergeCell ref="A2:O2"/>
    <mergeCell ref="A3:A5"/>
    <mergeCell ref="E3:F3"/>
    <mergeCell ref="G3:H3"/>
    <mergeCell ref="I3:K4"/>
    <mergeCell ref="L3:O3"/>
    <mergeCell ref="N4:O4"/>
    <mergeCell ref="E4:E5"/>
    <mergeCell ref="F4:F5"/>
    <mergeCell ref="G4:G5"/>
    <mergeCell ref="H4:H5"/>
    <mergeCell ref="L4:L5"/>
  </mergeCells>
  <dataValidations count="2">
    <dataValidation type="list" allowBlank="1" showErrorMessage="1" sqref="B11:B12 B14:B15 B17:B24 B26 B28:B32 B34:B36 B39:B41 B44:B45 B47:B49 B51:B52">
      <formula1>types</formula1>
    </dataValidation>
    <dataValidation type="list" allowBlank="1" showErrorMessage="1" sqref="E3 E4:F4">
      <formula1>serials</formula1>
    </dataValidation>
  </dataValidations>
  <pageMargins left="0.7" right="0.7" top="0.75" bottom="0.75" header="0" footer="0"/>
  <pageSetup paperSize="9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55" workbookViewId="0">
      <selection activeCell="G53" sqref="G53"/>
    </sheetView>
  </sheetViews>
  <sheetFormatPr defaultColWidth="14.42578125" defaultRowHeight="15" customHeight="1" x14ac:dyDescent="0.2"/>
  <cols>
    <col min="1" max="1" width="52.28515625" customWidth="1"/>
    <col min="2" max="2" width="29.28515625" hidden="1" customWidth="1"/>
    <col min="3" max="3" width="17" hidden="1" customWidth="1"/>
    <col min="4" max="4" width="26.140625" hidden="1" customWidth="1"/>
    <col min="5" max="5" width="11" customWidth="1"/>
    <col min="6" max="6" width="9.5703125" customWidth="1"/>
    <col min="7" max="7" width="11.7109375" customWidth="1"/>
    <col min="8" max="8" width="12.85546875" customWidth="1"/>
    <col min="9" max="9" width="12.7109375" customWidth="1"/>
    <col min="10" max="10" width="12.140625" customWidth="1"/>
    <col min="11" max="11" width="8.85546875" customWidth="1"/>
    <col min="12" max="26" width="8.7109375" customWidth="1"/>
  </cols>
  <sheetData>
    <row r="1" spans="1:26" ht="20.25" customHeight="1" x14ac:dyDescent="0.2">
      <c r="A1" s="381" t="s">
        <v>162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26" ht="14.25" customHeight="1" x14ac:dyDescent="0.2">
      <c r="A2" s="363" t="s">
        <v>163</v>
      </c>
      <c r="B2" s="353"/>
      <c r="C2" s="353"/>
      <c r="D2" s="353"/>
      <c r="E2" s="353"/>
      <c r="F2" s="353"/>
      <c r="G2" s="353"/>
      <c r="H2" s="353"/>
      <c r="I2" s="353"/>
      <c r="J2" s="353"/>
      <c r="K2" s="354"/>
    </row>
    <row r="3" spans="1:26" ht="25.5" customHeight="1" x14ac:dyDescent="0.2">
      <c r="A3" s="382" t="s">
        <v>1</v>
      </c>
      <c r="B3" s="13"/>
      <c r="C3" s="116"/>
      <c r="D3" s="116"/>
      <c r="E3" s="363" t="s">
        <v>180</v>
      </c>
      <c r="F3" s="354"/>
      <c r="G3" s="378" t="s">
        <v>181</v>
      </c>
      <c r="H3" s="353"/>
      <c r="I3" s="353"/>
      <c r="J3" s="354"/>
      <c r="K3" s="368" t="s">
        <v>182</v>
      </c>
    </row>
    <row r="4" spans="1:26" ht="28.5" customHeight="1" x14ac:dyDescent="0.2">
      <c r="A4" s="344"/>
      <c r="B4" s="114"/>
      <c r="C4" s="115"/>
      <c r="D4" s="115"/>
      <c r="E4" s="368" t="s">
        <v>128</v>
      </c>
      <c r="F4" s="368" t="s">
        <v>168</v>
      </c>
      <c r="G4" s="364" t="s">
        <v>128</v>
      </c>
      <c r="H4" s="368" t="s">
        <v>183</v>
      </c>
      <c r="I4" s="379" t="s">
        <v>173</v>
      </c>
      <c r="J4" s="354"/>
      <c r="K4" s="344"/>
    </row>
    <row r="5" spans="1:26" ht="90" customHeight="1" x14ac:dyDescent="0.2">
      <c r="A5" s="345"/>
      <c r="B5" s="208"/>
      <c r="C5" s="119"/>
      <c r="D5" s="119"/>
      <c r="E5" s="345"/>
      <c r="F5" s="345"/>
      <c r="G5" s="345"/>
      <c r="H5" s="345"/>
      <c r="I5" s="118" t="s">
        <v>128</v>
      </c>
      <c r="J5" s="206" t="s">
        <v>183</v>
      </c>
      <c r="K5" s="345"/>
    </row>
    <row r="6" spans="1:26" ht="12.75" customHeight="1" x14ac:dyDescent="0.2">
      <c r="A6" s="11" t="s">
        <v>184</v>
      </c>
      <c r="B6" s="11" t="s">
        <v>14</v>
      </c>
      <c r="C6" s="12" t="s">
        <v>15</v>
      </c>
      <c r="D6" s="86" t="s">
        <v>16</v>
      </c>
      <c r="E6" s="173">
        <v>61</v>
      </c>
      <c r="F6" s="210">
        <v>62</v>
      </c>
      <c r="G6" s="173">
        <v>63</v>
      </c>
      <c r="H6" s="173">
        <v>64</v>
      </c>
      <c r="I6" s="173">
        <v>65</v>
      </c>
      <c r="J6" s="173">
        <v>66</v>
      </c>
      <c r="K6" s="173">
        <v>67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2.75" hidden="1" customHeight="1" x14ac:dyDescent="0.2">
      <c r="A7" s="14" t="s">
        <v>17</v>
      </c>
      <c r="B7" s="88"/>
      <c r="C7" s="213"/>
      <c r="D7" s="88"/>
      <c r="E7" s="88"/>
      <c r="F7" s="214"/>
      <c r="G7" s="88"/>
      <c r="H7" s="88"/>
      <c r="I7" s="88"/>
      <c r="J7" s="88"/>
      <c r="K7" s="88"/>
      <c r="L7" s="22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hidden="1" customHeight="1" x14ac:dyDescent="0.2">
      <c r="A8" s="14" t="s">
        <v>18</v>
      </c>
      <c r="B8" s="14"/>
      <c r="C8" s="216"/>
      <c r="D8" s="14"/>
      <c r="E8" s="172"/>
      <c r="F8" s="172"/>
      <c r="G8" s="172"/>
      <c r="H8" s="172"/>
      <c r="I8" s="172"/>
      <c r="J8" s="172"/>
      <c r="K8" s="17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hidden="1" customHeight="1" x14ac:dyDescent="0.2">
      <c r="A9" s="14" t="s">
        <v>19</v>
      </c>
      <c r="B9" s="14"/>
      <c r="C9" s="216"/>
      <c r="D9" s="14"/>
      <c r="E9" s="14"/>
      <c r="F9" s="14"/>
      <c r="G9" s="14"/>
      <c r="H9" s="14"/>
      <c r="I9" s="14"/>
      <c r="J9" s="14"/>
      <c r="K9" s="14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7" t="s">
        <v>20</v>
      </c>
      <c r="B10" s="18"/>
      <c r="C10" s="18"/>
      <c r="D10" s="19"/>
      <c r="E10" s="230">
        <f t="shared" ref="E10:K10" si="0">SUM(E11:E12)</f>
        <v>71619</v>
      </c>
      <c r="F10" s="230">
        <f t="shared" si="0"/>
        <v>30153</v>
      </c>
      <c r="G10" s="230">
        <f t="shared" si="0"/>
        <v>263910</v>
      </c>
      <c r="H10" s="230">
        <f t="shared" si="0"/>
        <v>167742</v>
      </c>
      <c r="I10" s="230">
        <f t="shared" si="0"/>
        <v>120866</v>
      </c>
      <c r="J10" s="230">
        <f t="shared" si="0"/>
        <v>69912</v>
      </c>
      <c r="K10" s="230">
        <f t="shared" si="0"/>
        <v>334</v>
      </c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13.5" customHeight="1" x14ac:dyDescent="0.2">
      <c r="A11" s="21" t="s">
        <v>21</v>
      </c>
      <c r="B11" s="2" t="s">
        <v>22</v>
      </c>
      <c r="C11" s="2" t="str">
        <f>VLOOKUP(B11,serial!$C$1:$D$37,2,FALSE)</f>
        <v>BN</v>
      </c>
      <c r="D11" s="2" t="s">
        <v>23</v>
      </c>
      <c r="E11" s="25">
        <v>30170</v>
      </c>
      <c r="F11" s="92">
        <v>501</v>
      </c>
      <c r="G11" s="92">
        <v>94320</v>
      </c>
      <c r="H11" s="92">
        <v>67910</v>
      </c>
      <c r="I11" s="92">
        <v>0</v>
      </c>
      <c r="J11" s="92">
        <v>0</v>
      </c>
      <c r="K11" s="92">
        <v>202</v>
      </c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15" customHeight="1" x14ac:dyDescent="0.2">
      <c r="A12" s="21" t="s">
        <v>24</v>
      </c>
      <c r="B12" s="2" t="s">
        <v>25</v>
      </c>
      <c r="C12" s="2" t="str">
        <f>VLOOKUP(B12,serial!$C$1:$D$37,2,FALSE)</f>
        <v>BNC</v>
      </c>
      <c r="D12" s="2" t="s">
        <v>26</v>
      </c>
      <c r="E12" s="22">
        <v>41449</v>
      </c>
      <c r="F12" s="23">
        <v>29652</v>
      </c>
      <c r="G12" s="23">
        <v>169590</v>
      </c>
      <c r="H12" s="23">
        <v>99832</v>
      </c>
      <c r="I12" s="23">
        <v>120866</v>
      </c>
      <c r="J12" s="23">
        <v>69912</v>
      </c>
      <c r="K12" s="23">
        <v>132</v>
      </c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3" spans="1:26" ht="16.5" customHeight="1" x14ac:dyDescent="0.2">
      <c r="A13" s="17" t="s">
        <v>27</v>
      </c>
      <c r="B13" s="231"/>
      <c r="C13" s="231"/>
      <c r="D13" s="232"/>
      <c r="E13" s="230">
        <f t="shared" ref="E13:K13" si="1">SUM(E14:E15)</f>
        <v>4107796</v>
      </c>
      <c r="F13" s="230">
        <f t="shared" si="1"/>
        <v>2417156</v>
      </c>
      <c r="G13" s="230">
        <f t="shared" si="1"/>
        <v>6543026</v>
      </c>
      <c r="H13" s="230">
        <f t="shared" si="1"/>
        <v>4697664</v>
      </c>
      <c r="I13" s="230">
        <f t="shared" si="1"/>
        <v>3579973</v>
      </c>
      <c r="J13" s="230">
        <f t="shared" si="1"/>
        <v>2866148</v>
      </c>
      <c r="K13" s="230">
        <f t="shared" si="1"/>
        <v>28686</v>
      </c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</row>
    <row r="14" spans="1:26" ht="16.5" customHeight="1" x14ac:dyDescent="0.2">
      <c r="A14" s="21" t="s">
        <v>28</v>
      </c>
      <c r="B14" s="2" t="s">
        <v>29</v>
      </c>
      <c r="C14" s="2" t="str">
        <f>VLOOKUP(B14,serial!$C$1:$D$37,2,FALSE)</f>
        <v>BO</v>
      </c>
      <c r="D14" s="24" t="s">
        <v>30</v>
      </c>
      <c r="E14" s="25">
        <v>1375586</v>
      </c>
      <c r="F14" s="25">
        <v>655676</v>
      </c>
      <c r="G14" s="25">
        <v>2466701</v>
      </c>
      <c r="H14" s="25">
        <v>1559055</v>
      </c>
      <c r="I14" s="25">
        <v>1133255</v>
      </c>
      <c r="J14" s="25">
        <v>843988</v>
      </c>
      <c r="K14" s="25">
        <v>16503</v>
      </c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</row>
    <row r="15" spans="1:26" ht="15" customHeight="1" x14ac:dyDescent="0.2">
      <c r="A15" s="21" t="s">
        <v>31</v>
      </c>
      <c r="B15" s="2" t="s">
        <v>32</v>
      </c>
      <c r="C15" s="2" t="str">
        <f>VLOOKUP(B15,serial!$C$1:$D$37,2,FALSE)</f>
        <v>BCS</v>
      </c>
      <c r="D15" s="26" t="s">
        <v>33</v>
      </c>
      <c r="E15" s="27">
        <v>2732210</v>
      </c>
      <c r="F15" s="28">
        <v>1761480</v>
      </c>
      <c r="G15" s="28">
        <v>4076325</v>
      </c>
      <c r="H15" s="28">
        <v>3138609</v>
      </c>
      <c r="I15" s="28">
        <v>2446718</v>
      </c>
      <c r="J15" s="28">
        <v>2022160</v>
      </c>
      <c r="K15" s="28">
        <v>12183</v>
      </c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</row>
    <row r="16" spans="1:26" ht="15.75" customHeight="1" x14ac:dyDescent="0.2">
      <c r="A16" s="17" t="s">
        <v>34</v>
      </c>
      <c r="B16" s="231"/>
      <c r="C16" s="231"/>
      <c r="D16" s="233"/>
      <c r="E16" s="230">
        <f>E17+E18+E21+E22</f>
        <v>4087997</v>
      </c>
      <c r="F16" s="230">
        <f t="shared" ref="F16:K16" si="2">F17+F18+F21+F22</f>
        <v>2651749</v>
      </c>
      <c r="G16" s="230">
        <f t="shared" si="2"/>
        <v>7866802</v>
      </c>
      <c r="H16" s="230">
        <f t="shared" si="2"/>
        <v>6303444</v>
      </c>
      <c r="I16" s="230">
        <f t="shared" si="2"/>
        <v>4962636</v>
      </c>
      <c r="J16" s="230">
        <f t="shared" si="2"/>
        <v>3864313</v>
      </c>
      <c r="K16" s="230">
        <f t="shared" si="2"/>
        <v>18485</v>
      </c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</row>
    <row r="17" spans="1:26" ht="17.25" customHeight="1" x14ac:dyDescent="0.2">
      <c r="A17" s="30" t="s">
        <v>35</v>
      </c>
      <c r="B17" s="234" t="s">
        <v>36</v>
      </c>
      <c r="C17" s="234" t="str">
        <f>VLOOKUP(B17,serial!$C$1:$D$37,2,FALSE)</f>
        <v>BI_S</v>
      </c>
      <c r="D17" s="235" t="s">
        <v>37</v>
      </c>
      <c r="E17" s="236">
        <v>383409</v>
      </c>
      <c r="F17" s="236">
        <v>0</v>
      </c>
      <c r="G17" s="236">
        <v>740284</v>
      </c>
      <c r="H17" s="236">
        <v>735502</v>
      </c>
      <c r="I17" s="236">
        <v>0</v>
      </c>
      <c r="J17" s="236">
        <v>0</v>
      </c>
      <c r="K17" s="236">
        <v>17700</v>
      </c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</row>
    <row r="18" spans="1:26" ht="37.5" customHeight="1" x14ac:dyDescent="0.2">
      <c r="A18" s="34" t="s">
        <v>38</v>
      </c>
      <c r="B18" s="2" t="s">
        <v>39</v>
      </c>
      <c r="C18" s="2" t="str">
        <f>VLOOKUP(B18,serial!$C$1:$D$37,2,FALSE)</f>
        <v>BI_PT</v>
      </c>
      <c r="D18" s="24" t="s">
        <v>40</v>
      </c>
      <c r="E18" s="37">
        <f t="shared" ref="E18:K18" si="3">E19+E20+E35+E40+E45+E48+E52</f>
        <v>399502</v>
      </c>
      <c r="F18" s="37">
        <f t="shared" si="3"/>
        <v>16121</v>
      </c>
      <c r="G18" s="37">
        <f t="shared" si="3"/>
        <v>852882</v>
      </c>
      <c r="H18" s="37">
        <f t="shared" si="3"/>
        <v>718400</v>
      </c>
      <c r="I18" s="37">
        <f t="shared" si="3"/>
        <v>38661</v>
      </c>
      <c r="J18" s="37">
        <f t="shared" si="3"/>
        <v>35423</v>
      </c>
      <c r="K18" s="37">
        <f t="shared" si="3"/>
        <v>331</v>
      </c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</row>
    <row r="19" spans="1:26" ht="26.25" customHeight="1" x14ac:dyDescent="0.2">
      <c r="A19" s="38" t="s">
        <v>41</v>
      </c>
      <c r="B19" s="2"/>
      <c r="C19" s="2"/>
      <c r="D19" s="24"/>
      <c r="E19" s="41">
        <v>44345</v>
      </c>
      <c r="F19" s="41">
        <v>1800</v>
      </c>
      <c r="G19" s="41">
        <v>137640</v>
      </c>
      <c r="H19" s="41">
        <v>118816</v>
      </c>
      <c r="I19" s="41">
        <v>1916</v>
      </c>
      <c r="J19" s="41">
        <v>1854</v>
      </c>
      <c r="K19" s="41">
        <v>0</v>
      </c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26" ht="18" customHeight="1" x14ac:dyDescent="0.2">
      <c r="A20" s="38" t="s">
        <v>42</v>
      </c>
      <c r="B20" s="2"/>
      <c r="C20" s="2"/>
      <c r="D20" s="24"/>
      <c r="E20" s="41">
        <v>26320</v>
      </c>
      <c r="F20" s="41">
        <v>12402</v>
      </c>
      <c r="G20" s="41">
        <v>59967</v>
      </c>
      <c r="H20" s="41">
        <v>59870</v>
      </c>
      <c r="I20" s="41">
        <v>29199</v>
      </c>
      <c r="J20" s="41">
        <v>29112</v>
      </c>
      <c r="K20" s="41">
        <v>0</v>
      </c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26" ht="25.5" customHeight="1" x14ac:dyDescent="0.2">
      <c r="A21" s="42" t="s">
        <v>43</v>
      </c>
      <c r="B21" s="221" t="s">
        <v>44</v>
      </c>
      <c r="C21" s="221" t="str">
        <f>VLOOKUP(B21,serial!$C$1:$D$37,2,FALSE)</f>
        <v>BT_SP</v>
      </c>
      <c r="D21" s="222" t="s">
        <v>45</v>
      </c>
      <c r="E21" s="237">
        <f t="shared" ref="E21:K21" si="4">E48</f>
        <v>172697</v>
      </c>
      <c r="F21" s="237">
        <f t="shared" si="4"/>
        <v>1530</v>
      </c>
      <c r="G21" s="237">
        <f t="shared" si="4"/>
        <v>350747</v>
      </c>
      <c r="H21" s="237">
        <f t="shared" si="4"/>
        <v>287033</v>
      </c>
      <c r="I21" s="237">
        <f t="shared" si="4"/>
        <v>4340</v>
      </c>
      <c r="J21" s="237">
        <f t="shared" si="4"/>
        <v>3259</v>
      </c>
      <c r="K21" s="237">
        <f t="shared" si="4"/>
        <v>328</v>
      </c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26" ht="15.75" customHeight="1" x14ac:dyDescent="0.2">
      <c r="A22" s="34" t="s">
        <v>46</v>
      </c>
      <c r="B22" s="148" t="s">
        <v>47</v>
      </c>
      <c r="C22" s="148" t="str">
        <f>VLOOKUP(B22,serial!$C$1:$D$37,2,FALSE)</f>
        <v>BI_IG</v>
      </c>
      <c r="D22" s="223" t="s">
        <v>48</v>
      </c>
      <c r="E22" s="238">
        <f t="shared" ref="E22:K22" si="5">E23+E24</f>
        <v>3132389</v>
      </c>
      <c r="F22" s="238">
        <f t="shared" si="5"/>
        <v>2634098</v>
      </c>
      <c r="G22" s="238">
        <f t="shared" si="5"/>
        <v>5922889</v>
      </c>
      <c r="H22" s="238">
        <f t="shared" si="5"/>
        <v>4562509</v>
      </c>
      <c r="I22" s="238">
        <f t="shared" si="5"/>
        <v>4919635</v>
      </c>
      <c r="J22" s="238">
        <f t="shared" si="5"/>
        <v>3825631</v>
      </c>
      <c r="K22" s="238">
        <f t="shared" si="5"/>
        <v>126</v>
      </c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</row>
    <row r="23" spans="1:26" ht="23.25" customHeight="1" x14ac:dyDescent="0.2">
      <c r="A23" s="21" t="s">
        <v>49</v>
      </c>
      <c r="B23" s="2"/>
      <c r="C23" s="2"/>
      <c r="D23" s="47"/>
      <c r="E23" s="41">
        <v>2068301</v>
      </c>
      <c r="F23" s="41">
        <v>1725607</v>
      </c>
      <c r="G23" s="41">
        <v>3840324</v>
      </c>
      <c r="H23" s="41">
        <v>2867876</v>
      </c>
      <c r="I23" s="41">
        <v>3159456</v>
      </c>
      <c r="J23" s="41">
        <v>2394901</v>
      </c>
      <c r="K23" s="41">
        <v>0</v>
      </c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</row>
    <row r="24" spans="1:26" ht="27" customHeight="1" x14ac:dyDescent="0.2">
      <c r="A24" s="21" t="s">
        <v>50</v>
      </c>
      <c r="B24" s="2"/>
      <c r="C24" s="2"/>
      <c r="D24" s="47"/>
      <c r="E24" s="41">
        <v>1064088</v>
      </c>
      <c r="F24" s="41">
        <v>908491</v>
      </c>
      <c r="G24" s="41">
        <v>2082565</v>
      </c>
      <c r="H24" s="41">
        <v>1694633</v>
      </c>
      <c r="I24" s="41">
        <v>1760179</v>
      </c>
      <c r="J24" s="41">
        <v>1430730</v>
      </c>
      <c r="K24" s="41">
        <v>126</v>
      </c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</row>
    <row r="25" spans="1:26" ht="25.5" customHeight="1" x14ac:dyDescent="0.2">
      <c r="A25" s="17" t="s">
        <v>51</v>
      </c>
      <c r="B25" s="231"/>
      <c r="C25" s="231"/>
      <c r="D25" s="231"/>
      <c r="E25" s="230">
        <f t="shared" ref="E25:K25" si="6">SUM(E26,E27,E30,E31,E32,E33,E38)</f>
        <v>36259</v>
      </c>
      <c r="F25" s="230">
        <f t="shared" si="6"/>
        <v>0</v>
      </c>
      <c r="G25" s="230">
        <f t="shared" si="6"/>
        <v>479585</v>
      </c>
      <c r="H25" s="230">
        <f t="shared" si="6"/>
        <v>47151</v>
      </c>
      <c r="I25" s="230">
        <f t="shared" si="6"/>
        <v>0</v>
      </c>
      <c r="J25" s="230">
        <f t="shared" si="6"/>
        <v>8619</v>
      </c>
      <c r="K25" s="230">
        <f t="shared" si="6"/>
        <v>6123</v>
      </c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</row>
    <row r="26" spans="1:26" ht="24.75" customHeight="1" x14ac:dyDescent="0.2">
      <c r="A26" s="48" t="s">
        <v>52</v>
      </c>
      <c r="B26" s="2" t="s">
        <v>53</v>
      </c>
      <c r="C26" s="2" t="str">
        <f>VLOOKUP(B26,serial!$C$1:$D$37,2,FALSE)</f>
        <v>BASM</v>
      </c>
      <c r="D26" s="24" t="s">
        <v>54</v>
      </c>
      <c r="E26" s="41">
        <v>9984</v>
      </c>
      <c r="F26" s="41">
        <v>0</v>
      </c>
      <c r="G26" s="41">
        <v>28332</v>
      </c>
      <c r="H26" s="41">
        <v>13450</v>
      </c>
      <c r="I26" s="41">
        <v>0</v>
      </c>
      <c r="J26" s="41">
        <v>0</v>
      </c>
      <c r="K26" s="41">
        <v>37</v>
      </c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</row>
    <row r="27" spans="1:26" ht="27" customHeight="1" x14ac:dyDescent="0.2">
      <c r="A27" s="57" t="s">
        <v>55</v>
      </c>
      <c r="B27" s="239"/>
      <c r="C27" s="239"/>
      <c r="D27" s="240"/>
      <c r="E27" s="241">
        <f t="shared" ref="E27:K27" si="7">SUM(E28,E29)</f>
        <v>6197</v>
      </c>
      <c r="F27" s="241">
        <f t="shared" si="7"/>
        <v>0</v>
      </c>
      <c r="G27" s="241">
        <f t="shared" si="7"/>
        <v>384113</v>
      </c>
      <c r="H27" s="241">
        <f t="shared" si="7"/>
        <v>8619</v>
      </c>
      <c r="I27" s="241">
        <f t="shared" si="7"/>
        <v>0</v>
      </c>
      <c r="J27" s="241">
        <f t="shared" si="7"/>
        <v>8619</v>
      </c>
      <c r="K27" s="241">
        <f t="shared" si="7"/>
        <v>4721</v>
      </c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</row>
    <row r="28" spans="1:26" ht="26.25" customHeight="1" x14ac:dyDescent="0.2">
      <c r="A28" s="21" t="s">
        <v>56</v>
      </c>
      <c r="B28" s="2" t="s">
        <v>57</v>
      </c>
      <c r="C28" s="2" t="str">
        <f>VLOOKUP(B28,serial!$C$1:$D$37,2,FALSE)</f>
        <v>BE_RTS</v>
      </c>
      <c r="D28" s="2" t="s">
        <v>58</v>
      </c>
      <c r="E28" s="53">
        <v>5345</v>
      </c>
      <c r="F28" s="53">
        <v>0</v>
      </c>
      <c r="G28" s="53">
        <v>382907</v>
      </c>
      <c r="H28" s="53">
        <v>8248</v>
      </c>
      <c r="I28" s="53">
        <v>0</v>
      </c>
      <c r="J28" s="53">
        <v>8248</v>
      </c>
      <c r="K28" s="53">
        <v>4721</v>
      </c>
    </row>
    <row r="29" spans="1:26" ht="12.75" customHeight="1" x14ac:dyDescent="0.2">
      <c r="A29" s="21" t="s">
        <v>59</v>
      </c>
      <c r="B29" s="2" t="s">
        <v>60</v>
      </c>
      <c r="C29" s="2" t="str">
        <f>VLOOKUP(B29,serial!$C$1:$D$37,2,FALSE)</f>
        <v>BE_R</v>
      </c>
      <c r="D29" s="2" t="s">
        <v>61</v>
      </c>
      <c r="E29" s="54">
        <v>852</v>
      </c>
      <c r="F29" s="54">
        <v>0</v>
      </c>
      <c r="G29" s="54">
        <v>1206</v>
      </c>
      <c r="H29" s="54">
        <v>371</v>
      </c>
      <c r="I29" s="54">
        <v>0</v>
      </c>
      <c r="J29" s="54">
        <v>371</v>
      </c>
      <c r="K29" s="54">
        <v>0</v>
      </c>
    </row>
    <row r="30" spans="1:26" ht="12.75" customHeight="1" x14ac:dyDescent="0.2">
      <c r="A30" s="55" t="s">
        <v>62</v>
      </c>
      <c r="B30" s="2" t="s">
        <v>63</v>
      </c>
      <c r="C30" s="2" t="str">
        <f>VLOOKUP(B30,serial!$C$1:$D$37,2,FALSE)</f>
        <v>AGEPI</v>
      </c>
      <c r="D30" s="2" t="s">
        <v>64</v>
      </c>
      <c r="E30" s="122">
        <v>0</v>
      </c>
      <c r="F30" s="123">
        <v>0</v>
      </c>
      <c r="G30" s="123">
        <v>305</v>
      </c>
      <c r="H30" s="123">
        <v>216</v>
      </c>
      <c r="I30" s="123">
        <v>0</v>
      </c>
      <c r="J30" s="123">
        <v>0</v>
      </c>
      <c r="K30" s="123">
        <v>0</v>
      </c>
    </row>
    <row r="31" spans="1:26" ht="25.5" customHeight="1" x14ac:dyDescent="0.2">
      <c r="A31" s="48" t="s">
        <v>65</v>
      </c>
      <c r="B31" s="2" t="s">
        <v>66</v>
      </c>
      <c r="C31" s="2" t="str">
        <f>VLOOKUP(B31,serial!$C$1:$D$37,2,FALSE)</f>
        <v>CNIRN</v>
      </c>
      <c r="D31" s="2" t="s">
        <v>67</v>
      </c>
      <c r="E31" s="104">
        <v>2182</v>
      </c>
      <c r="F31" s="104">
        <v>0</v>
      </c>
      <c r="G31" s="104">
        <v>17397</v>
      </c>
      <c r="H31" s="104">
        <v>3480</v>
      </c>
      <c r="I31" s="104">
        <v>0</v>
      </c>
      <c r="J31" s="104">
        <v>0</v>
      </c>
      <c r="K31" s="104">
        <v>0</v>
      </c>
    </row>
    <row r="32" spans="1:26" ht="12.75" customHeight="1" x14ac:dyDescent="0.2">
      <c r="A32" s="48" t="s">
        <v>68</v>
      </c>
      <c r="B32" s="2" t="s">
        <v>69</v>
      </c>
      <c r="C32" s="2" t="str">
        <f>VLOOKUP(B32,serial!$C$1:$D$37,2,FALSE)</f>
        <v>BPRM</v>
      </c>
      <c r="D32" s="2" t="s">
        <v>70</v>
      </c>
      <c r="E32" s="54"/>
      <c r="F32" s="54"/>
      <c r="G32" s="54"/>
      <c r="H32" s="54"/>
      <c r="I32" s="54"/>
      <c r="J32" s="54"/>
      <c r="K32" s="54"/>
    </row>
    <row r="33" spans="1:11" ht="12.75" customHeight="1" x14ac:dyDescent="0.2">
      <c r="A33" s="57" t="s">
        <v>71</v>
      </c>
      <c r="B33" s="239"/>
      <c r="C33" s="239"/>
      <c r="D33" s="239"/>
      <c r="E33" s="242">
        <f t="shared" ref="E33:K33" si="8">E36</f>
        <v>16038</v>
      </c>
      <c r="F33" s="242">
        <f t="shared" si="8"/>
        <v>0</v>
      </c>
      <c r="G33" s="242">
        <f t="shared" si="8"/>
        <v>45091</v>
      </c>
      <c r="H33" s="242">
        <f t="shared" si="8"/>
        <v>19082</v>
      </c>
      <c r="I33" s="242">
        <f t="shared" si="8"/>
        <v>0</v>
      </c>
      <c r="J33" s="242">
        <f t="shared" si="8"/>
        <v>0</v>
      </c>
      <c r="K33" s="242">
        <f t="shared" si="8"/>
        <v>1365</v>
      </c>
    </row>
    <row r="34" spans="1:11" ht="25.5" customHeight="1" x14ac:dyDescent="0.2">
      <c r="A34" s="62" t="s">
        <v>72</v>
      </c>
      <c r="B34" s="2" t="s">
        <v>73</v>
      </c>
      <c r="C34" s="2" t="str">
        <f>VLOOKUP(B34,serial!$C$1:$D$37,2,FALSE)</f>
        <v>BM_USM</v>
      </c>
      <c r="D34" s="2" t="s">
        <v>74</v>
      </c>
      <c r="E34" s="54">
        <v>37018</v>
      </c>
      <c r="F34" s="54">
        <v>0</v>
      </c>
      <c r="G34" s="54">
        <v>222120</v>
      </c>
      <c r="H34" s="54">
        <v>184094</v>
      </c>
      <c r="I34" s="54">
        <v>0</v>
      </c>
      <c r="J34" s="54">
        <v>0</v>
      </c>
      <c r="K34" s="54">
        <v>907</v>
      </c>
    </row>
    <row r="35" spans="1:11" ht="38.25" customHeight="1" x14ac:dyDescent="0.2">
      <c r="A35" s="65" t="s">
        <v>75</v>
      </c>
      <c r="B35" s="2" t="s">
        <v>76</v>
      </c>
      <c r="C35" s="2" t="str">
        <f>VLOOKUP(B35,serial!$C$1:$D$37,2,FALSE)</f>
        <v>BM_S</v>
      </c>
      <c r="D35" s="2" t="s">
        <v>77</v>
      </c>
      <c r="E35" s="54">
        <v>46779</v>
      </c>
      <c r="F35" s="54">
        <v>0</v>
      </c>
      <c r="G35" s="54">
        <v>100411</v>
      </c>
      <c r="H35" s="54">
        <v>82061</v>
      </c>
      <c r="I35" s="54">
        <v>0</v>
      </c>
      <c r="J35" s="54">
        <v>0</v>
      </c>
      <c r="K35" s="54">
        <v>0</v>
      </c>
    </row>
    <row r="36" spans="1:11" ht="25.5" customHeight="1" x14ac:dyDescent="0.2">
      <c r="A36" s="65" t="s">
        <v>78</v>
      </c>
      <c r="B36" s="2" t="s">
        <v>79</v>
      </c>
      <c r="C36" s="2" t="str">
        <f>VLOOKUP(B36,serial!$C$1:$D$37,2,FALSE)</f>
        <v>BM_R</v>
      </c>
      <c r="D36" s="2" t="s">
        <v>80</v>
      </c>
      <c r="E36" s="54">
        <v>16038</v>
      </c>
      <c r="F36" s="54">
        <v>0</v>
      </c>
      <c r="G36" s="54">
        <v>45091</v>
      </c>
      <c r="H36" s="54">
        <v>19082</v>
      </c>
      <c r="I36" s="54">
        <v>0</v>
      </c>
      <c r="J36" s="54">
        <v>0</v>
      </c>
      <c r="K36" s="54">
        <v>1365</v>
      </c>
    </row>
    <row r="37" spans="1:11" ht="14.25" customHeight="1" x14ac:dyDescent="0.2">
      <c r="A37" s="66" t="s">
        <v>81</v>
      </c>
      <c r="B37" s="2"/>
      <c r="C37" s="2"/>
      <c r="D37" s="2"/>
      <c r="E37" s="158">
        <f t="shared" ref="E37:K37" si="9">SUM(E34:E36)</f>
        <v>99835</v>
      </c>
      <c r="F37" s="158">
        <f t="shared" si="9"/>
        <v>0</v>
      </c>
      <c r="G37" s="158">
        <f t="shared" si="9"/>
        <v>367622</v>
      </c>
      <c r="H37" s="158">
        <f t="shared" si="9"/>
        <v>285237</v>
      </c>
      <c r="I37" s="158">
        <f t="shared" si="9"/>
        <v>0</v>
      </c>
      <c r="J37" s="158">
        <f t="shared" si="9"/>
        <v>0</v>
      </c>
      <c r="K37" s="158">
        <f t="shared" si="9"/>
        <v>2272</v>
      </c>
    </row>
    <row r="38" spans="1:11" ht="12.75" customHeight="1" x14ac:dyDescent="0.2">
      <c r="A38" s="109" t="s">
        <v>82</v>
      </c>
      <c r="B38" s="58"/>
      <c r="C38" s="58"/>
      <c r="D38" s="58"/>
      <c r="E38" s="242">
        <f t="shared" ref="E38:K38" si="10">E41</f>
        <v>1858</v>
      </c>
      <c r="F38" s="242">
        <f t="shared" si="10"/>
        <v>0</v>
      </c>
      <c r="G38" s="242">
        <f t="shared" si="10"/>
        <v>4347</v>
      </c>
      <c r="H38" s="242">
        <f t="shared" si="10"/>
        <v>2304</v>
      </c>
      <c r="I38" s="242">
        <f t="shared" si="10"/>
        <v>0</v>
      </c>
      <c r="J38" s="242">
        <f t="shared" si="10"/>
        <v>0</v>
      </c>
      <c r="K38" s="242">
        <f t="shared" si="10"/>
        <v>0</v>
      </c>
    </row>
    <row r="39" spans="1:11" ht="25.5" customHeight="1" x14ac:dyDescent="0.2">
      <c r="A39" s="21" t="s">
        <v>83</v>
      </c>
      <c r="B39" s="2" t="s">
        <v>84</v>
      </c>
      <c r="C39" s="2" t="str">
        <f>VLOOKUP(B39,serial!$C$1:$D$37,2,FALSE)</f>
        <v>BA_RS</v>
      </c>
      <c r="D39" s="2" t="s">
        <v>85</v>
      </c>
      <c r="E39" s="54">
        <v>25428</v>
      </c>
      <c r="F39" s="54">
        <v>0</v>
      </c>
      <c r="G39" s="54">
        <v>55125</v>
      </c>
      <c r="H39" s="54">
        <v>47453</v>
      </c>
      <c r="I39" s="54">
        <v>0</v>
      </c>
      <c r="J39" s="54">
        <v>0</v>
      </c>
      <c r="K39" s="54">
        <v>189</v>
      </c>
    </row>
    <row r="40" spans="1:11" ht="38.25" customHeight="1" x14ac:dyDescent="0.2">
      <c r="A40" s="21" t="s">
        <v>86</v>
      </c>
      <c r="B40" s="2" t="s">
        <v>87</v>
      </c>
      <c r="C40" s="2" t="str">
        <f>VLOOKUP(B40,serial!$C$1:$D$37,2,FALSE)</f>
        <v>BA_PT</v>
      </c>
      <c r="D40" s="2" t="s">
        <v>88</v>
      </c>
      <c r="E40" s="54">
        <v>59635</v>
      </c>
      <c r="F40" s="54">
        <v>0</v>
      </c>
      <c r="G40" s="54">
        <v>105621</v>
      </c>
      <c r="H40" s="54">
        <v>86696</v>
      </c>
      <c r="I40" s="54">
        <v>0</v>
      </c>
      <c r="J40" s="54">
        <v>0</v>
      </c>
      <c r="K40" s="54">
        <v>0</v>
      </c>
    </row>
    <row r="41" spans="1:11" ht="25.5" customHeight="1" x14ac:dyDescent="0.2">
      <c r="A41" s="21" t="s">
        <v>89</v>
      </c>
      <c r="B41" s="2" t="s">
        <v>90</v>
      </c>
      <c r="C41" s="2" t="str">
        <f>VLOOKUP(B41,serial!$C$1:$D$37,2,FALSE)</f>
        <v>BA_R</v>
      </c>
      <c r="D41" s="2" t="s">
        <v>91</v>
      </c>
      <c r="E41" s="54">
        <v>1858</v>
      </c>
      <c r="F41" s="54">
        <v>0</v>
      </c>
      <c r="G41" s="54">
        <v>4347</v>
      </c>
      <c r="H41" s="54">
        <v>2304</v>
      </c>
      <c r="I41" s="54">
        <v>0</v>
      </c>
      <c r="J41" s="54">
        <v>0</v>
      </c>
      <c r="K41" s="54">
        <v>0</v>
      </c>
    </row>
    <row r="42" spans="1:11" ht="12.75" customHeight="1" x14ac:dyDescent="0.2">
      <c r="A42" s="71" t="s">
        <v>92</v>
      </c>
      <c r="B42" s="2"/>
      <c r="C42" s="2"/>
      <c r="D42" s="2"/>
      <c r="E42" s="158">
        <f t="shared" ref="E42:K42" si="11">SUM(E39:E41)</f>
        <v>86921</v>
      </c>
      <c r="F42" s="158">
        <f t="shared" si="11"/>
        <v>0</v>
      </c>
      <c r="G42" s="158">
        <f t="shared" si="11"/>
        <v>165093</v>
      </c>
      <c r="H42" s="158">
        <f t="shared" si="11"/>
        <v>136453</v>
      </c>
      <c r="I42" s="158">
        <f t="shared" si="11"/>
        <v>0</v>
      </c>
      <c r="J42" s="158">
        <f t="shared" si="11"/>
        <v>0</v>
      </c>
      <c r="K42" s="158">
        <f t="shared" si="11"/>
        <v>189</v>
      </c>
    </row>
    <row r="43" spans="1:11" ht="25.5" customHeight="1" x14ac:dyDescent="0.2">
      <c r="A43" s="57" t="s">
        <v>93</v>
      </c>
      <c r="B43" s="58"/>
      <c r="C43" s="58"/>
      <c r="D43" s="58"/>
      <c r="E43" s="242">
        <f t="shared" ref="E43:K43" si="12">SUM(E44:E45)</f>
        <v>58084</v>
      </c>
      <c r="F43" s="242">
        <f t="shared" si="12"/>
        <v>75</v>
      </c>
      <c r="G43" s="242">
        <f t="shared" si="12"/>
        <v>96648</v>
      </c>
      <c r="H43" s="242">
        <f t="shared" si="12"/>
        <v>84626</v>
      </c>
      <c r="I43" s="242">
        <f t="shared" si="12"/>
        <v>65</v>
      </c>
      <c r="J43" s="242">
        <f t="shared" si="12"/>
        <v>42</v>
      </c>
      <c r="K43" s="242">
        <f t="shared" si="12"/>
        <v>955</v>
      </c>
    </row>
    <row r="44" spans="1:11" ht="25.5" customHeight="1" x14ac:dyDescent="0.2">
      <c r="A44" s="62" t="s">
        <v>94</v>
      </c>
      <c r="B44" s="2" t="s">
        <v>95</v>
      </c>
      <c r="C44" s="2" t="str">
        <f>VLOOKUP(B44,serial!$C$1:$D$37,2,FALSE)</f>
        <v>BE_RM</v>
      </c>
      <c r="D44" s="2" t="s">
        <v>96</v>
      </c>
      <c r="E44" s="54">
        <v>19542</v>
      </c>
      <c r="F44" s="54">
        <v>0</v>
      </c>
      <c r="G44" s="54">
        <v>25650</v>
      </c>
      <c r="H44" s="54">
        <v>21139</v>
      </c>
      <c r="I44" s="54">
        <v>0</v>
      </c>
      <c r="J44" s="54">
        <v>0</v>
      </c>
      <c r="K44" s="54">
        <v>952</v>
      </c>
    </row>
    <row r="45" spans="1:11" ht="38.25" customHeight="1" x14ac:dyDescent="0.2">
      <c r="A45" s="62" t="s">
        <v>97</v>
      </c>
      <c r="B45" s="2" t="s">
        <v>98</v>
      </c>
      <c r="C45" s="2" t="str">
        <f>VLOOKUP(B45,serial!$C$1:$D$37,2,FALSE)</f>
        <v>BE_PT</v>
      </c>
      <c r="D45" s="2" t="s">
        <v>99</v>
      </c>
      <c r="E45" s="54">
        <v>38542</v>
      </c>
      <c r="F45" s="54">
        <v>75</v>
      </c>
      <c r="G45" s="54">
        <v>70998</v>
      </c>
      <c r="H45" s="54">
        <v>63487</v>
      </c>
      <c r="I45" s="54">
        <v>65</v>
      </c>
      <c r="J45" s="54">
        <v>42</v>
      </c>
      <c r="K45" s="54">
        <v>3</v>
      </c>
    </row>
    <row r="46" spans="1:11" ht="25.5" customHeight="1" x14ac:dyDescent="0.2">
      <c r="A46" s="112" t="s">
        <v>100</v>
      </c>
      <c r="B46" s="239"/>
      <c r="C46" s="239"/>
      <c r="D46" s="239"/>
      <c r="E46" s="242">
        <f t="shared" ref="E46:K46" si="13">SUM(E47:E49)</f>
        <v>329973</v>
      </c>
      <c r="F46" s="242">
        <f t="shared" si="13"/>
        <v>4698</v>
      </c>
      <c r="G46" s="242">
        <f t="shared" si="13"/>
        <v>617621</v>
      </c>
      <c r="H46" s="242">
        <f t="shared" si="13"/>
        <v>530727</v>
      </c>
      <c r="I46" s="242">
        <f t="shared" si="13"/>
        <v>8422</v>
      </c>
      <c r="J46" s="242">
        <f t="shared" si="13"/>
        <v>6221</v>
      </c>
      <c r="K46" s="242">
        <f t="shared" si="13"/>
        <v>1655</v>
      </c>
    </row>
    <row r="47" spans="1:11" ht="25.5" customHeight="1" x14ac:dyDescent="0.2">
      <c r="A47" s="62" t="s">
        <v>101</v>
      </c>
      <c r="B47" s="2" t="s">
        <v>102</v>
      </c>
      <c r="C47" s="2" t="str">
        <f>VLOOKUP(B47,serial!$C$1:$D$37,2,FALSE)</f>
        <v>BT_RM</v>
      </c>
      <c r="D47" s="2" t="s">
        <v>103</v>
      </c>
      <c r="E47" s="54">
        <v>85790</v>
      </c>
      <c r="F47" s="54">
        <v>0</v>
      </c>
      <c r="G47" s="54">
        <v>138460</v>
      </c>
      <c r="H47" s="54">
        <v>125765</v>
      </c>
      <c r="I47" s="54">
        <v>0</v>
      </c>
      <c r="J47" s="54">
        <v>0</v>
      </c>
      <c r="K47" s="54">
        <v>1265</v>
      </c>
    </row>
    <row r="48" spans="1:11" ht="38.25" customHeight="1" x14ac:dyDescent="0.2">
      <c r="A48" s="62" t="s">
        <v>104</v>
      </c>
      <c r="B48" s="2" t="s">
        <v>105</v>
      </c>
      <c r="C48" s="2" t="str">
        <f>VLOOKUP(B48,serial!$C$1:$D$37,2,FALSE)</f>
        <v>BT_PT</v>
      </c>
      <c r="D48" s="2" t="s">
        <v>106</v>
      </c>
      <c r="E48" s="54">
        <v>172697</v>
      </c>
      <c r="F48" s="54">
        <v>1530</v>
      </c>
      <c r="G48" s="54">
        <v>350747</v>
      </c>
      <c r="H48" s="54">
        <v>287033</v>
      </c>
      <c r="I48" s="54">
        <v>4340</v>
      </c>
      <c r="J48" s="54">
        <v>3259</v>
      </c>
      <c r="K48" s="54">
        <v>328</v>
      </c>
    </row>
    <row r="49" spans="1:11" ht="25.5" customHeight="1" x14ac:dyDescent="0.2">
      <c r="A49" s="75" t="s">
        <v>107</v>
      </c>
      <c r="B49" s="2" t="s">
        <v>44</v>
      </c>
      <c r="C49" s="2" t="str">
        <f>VLOOKUP(B49,serial!$C$1:$D$37,2,FALSE)</f>
        <v>BT_SP</v>
      </c>
      <c r="D49" s="2" t="s">
        <v>108</v>
      </c>
      <c r="E49" s="54">
        <v>71486</v>
      </c>
      <c r="F49" s="54">
        <v>3168</v>
      </c>
      <c r="G49" s="54">
        <v>128414</v>
      </c>
      <c r="H49" s="54">
        <v>117929</v>
      </c>
      <c r="I49" s="54">
        <v>4082</v>
      </c>
      <c r="J49" s="54">
        <v>2962</v>
      </c>
      <c r="K49" s="54">
        <v>62</v>
      </c>
    </row>
    <row r="50" spans="1:11" ht="25.5" customHeight="1" x14ac:dyDescent="0.2">
      <c r="A50" s="57" t="s">
        <v>109</v>
      </c>
      <c r="B50" s="239"/>
      <c r="C50" s="239"/>
      <c r="D50" s="239"/>
      <c r="E50" s="242">
        <f t="shared" ref="E50:K50" si="14">SUM(E51:E52)</f>
        <v>37232</v>
      </c>
      <c r="F50" s="242">
        <f t="shared" si="14"/>
        <v>314</v>
      </c>
      <c r="G50" s="242">
        <f t="shared" si="14"/>
        <v>69644</v>
      </c>
      <c r="H50" s="242">
        <f t="shared" si="14"/>
        <v>55849</v>
      </c>
      <c r="I50" s="242">
        <f t="shared" si="14"/>
        <v>3141</v>
      </c>
      <c r="J50" s="242">
        <f t="shared" si="14"/>
        <v>1156</v>
      </c>
      <c r="K50" s="242">
        <f t="shared" si="14"/>
        <v>25</v>
      </c>
    </row>
    <row r="51" spans="1:11" ht="12.75" customHeight="1" x14ac:dyDescent="0.2">
      <c r="A51" s="21" t="s">
        <v>110</v>
      </c>
      <c r="B51" s="2" t="s">
        <v>111</v>
      </c>
      <c r="C51" s="2" t="str">
        <f>VLOOKUP(B51,serial!$C$1:$D$37,2,FALSE)</f>
        <v>BAM_RM</v>
      </c>
      <c r="D51" s="2" t="s">
        <v>112</v>
      </c>
      <c r="E51" s="54">
        <v>26048</v>
      </c>
      <c r="F51" s="54">
        <v>0</v>
      </c>
      <c r="G51" s="54">
        <v>42146</v>
      </c>
      <c r="H51" s="54">
        <v>35412</v>
      </c>
      <c r="I51" s="54">
        <v>0</v>
      </c>
      <c r="J51" s="54">
        <v>0</v>
      </c>
      <c r="K51" s="54">
        <v>25</v>
      </c>
    </row>
    <row r="52" spans="1:11" ht="38.25" customHeight="1" x14ac:dyDescent="0.2">
      <c r="A52" s="21" t="s">
        <v>113</v>
      </c>
      <c r="B52" s="2" t="s">
        <v>114</v>
      </c>
      <c r="C52" s="2" t="str">
        <f>VLOOKUP(B52,serial!$C$1:$D$37,2,FALSE)</f>
        <v>BAM_PT</v>
      </c>
      <c r="D52" s="2" t="s">
        <v>115</v>
      </c>
      <c r="E52" s="54">
        <v>11184</v>
      </c>
      <c r="F52" s="54">
        <v>314</v>
      </c>
      <c r="G52" s="54">
        <v>27498</v>
      </c>
      <c r="H52" s="54">
        <v>20437</v>
      </c>
      <c r="I52" s="54">
        <v>3141</v>
      </c>
      <c r="J52" s="54">
        <v>1156</v>
      </c>
      <c r="K52" s="54">
        <v>0</v>
      </c>
    </row>
    <row r="53" spans="1:11" ht="25.5" customHeight="1" x14ac:dyDescent="0.2">
      <c r="A53" s="76" t="s">
        <v>116</v>
      </c>
      <c r="B53" s="77"/>
      <c r="C53" s="77"/>
      <c r="D53" s="77"/>
      <c r="E53" s="243">
        <f t="shared" ref="E53:K53" si="15">E25+E16+E13+E10</f>
        <v>8303671</v>
      </c>
      <c r="F53" s="243">
        <f t="shared" si="15"/>
        <v>5099058</v>
      </c>
      <c r="G53" s="243">
        <f t="shared" si="15"/>
        <v>15153323</v>
      </c>
      <c r="H53" s="243">
        <f t="shared" si="15"/>
        <v>11216001</v>
      </c>
      <c r="I53" s="243">
        <f t="shared" si="15"/>
        <v>8663475</v>
      </c>
      <c r="J53" s="243">
        <f t="shared" si="15"/>
        <v>6808992</v>
      </c>
      <c r="K53" s="243">
        <f t="shared" si="15"/>
        <v>53628</v>
      </c>
    </row>
    <row r="54" spans="1:11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"/>
    <row r="255" spans="1:11" ht="15.75" customHeight="1" x14ac:dyDescent="0.2"/>
    <row r="256" spans="1:1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F4:F5"/>
    <mergeCell ref="G4:G5"/>
    <mergeCell ref="H4:H5"/>
    <mergeCell ref="I4:J4"/>
    <mergeCell ref="A1:K1"/>
    <mergeCell ref="A2:K2"/>
    <mergeCell ref="A3:A5"/>
    <mergeCell ref="E3:F3"/>
    <mergeCell ref="G3:J3"/>
    <mergeCell ref="K3:K5"/>
    <mergeCell ref="E4:E5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50" workbookViewId="0">
      <selection activeCell="P65" sqref="P65"/>
    </sheetView>
  </sheetViews>
  <sheetFormatPr defaultColWidth="14.42578125" defaultRowHeight="15" customHeight="1" x14ac:dyDescent="0.2"/>
  <cols>
    <col min="1" max="1" width="49.7109375" customWidth="1"/>
    <col min="2" max="2" width="22.85546875" hidden="1" customWidth="1"/>
    <col min="3" max="3" width="14.7109375" hidden="1" customWidth="1"/>
    <col min="4" max="4" width="20" hidden="1" customWidth="1"/>
    <col min="5" max="5" width="9.28515625" customWidth="1"/>
    <col min="6" max="6" width="7" customWidth="1"/>
    <col min="7" max="7" width="5.85546875" customWidth="1"/>
    <col min="8" max="8" width="6.5703125" customWidth="1"/>
    <col min="9" max="9" width="6.28515625" customWidth="1"/>
    <col min="10" max="10" width="7.7109375" customWidth="1"/>
    <col min="11" max="11" width="9.42578125" customWidth="1"/>
    <col min="12" max="12" width="8.85546875" customWidth="1"/>
    <col min="13" max="13" width="10" customWidth="1"/>
    <col min="14" max="14" width="11.28515625" customWidth="1"/>
    <col min="15" max="15" width="8.140625" customWidth="1"/>
    <col min="16" max="16" width="7.5703125" customWidth="1"/>
    <col min="17" max="26" width="8.7109375" customWidth="1"/>
  </cols>
  <sheetData>
    <row r="1" spans="1:17" ht="18" customHeight="1" x14ac:dyDescent="0.2">
      <c r="A1" s="383" t="s">
        <v>185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"/>
    </row>
    <row r="2" spans="1:17" ht="15.75" customHeight="1" x14ac:dyDescent="0.2">
      <c r="A2" s="384" t="s">
        <v>186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4"/>
      <c r="Q2" s="3"/>
    </row>
    <row r="3" spans="1:17" ht="40.5" customHeight="1" x14ac:dyDescent="0.2">
      <c r="A3" s="343" t="s">
        <v>1</v>
      </c>
      <c r="B3" s="14"/>
      <c r="C3" s="14"/>
      <c r="D3" s="14"/>
      <c r="E3" s="368" t="s">
        <v>187</v>
      </c>
      <c r="F3" s="368" t="s">
        <v>188</v>
      </c>
      <c r="G3" s="385" t="s">
        <v>189</v>
      </c>
      <c r="H3" s="354"/>
      <c r="I3" s="385" t="s">
        <v>190</v>
      </c>
      <c r="J3" s="354"/>
      <c r="K3" s="368" t="s">
        <v>191</v>
      </c>
      <c r="L3" s="368" t="s">
        <v>192</v>
      </c>
      <c r="M3" s="368" t="s">
        <v>193</v>
      </c>
      <c r="N3" s="368" t="s">
        <v>194</v>
      </c>
      <c r="O3" s="368" t="s">
        <v>195</v>
      </c>
      <c r="P3" s="386" t="s">
        <v>196</v>
      </c>
      <c r="Q3" s="3"/>
    </row>
    <row r="4" spans="1:17" ht="12.75" customHeight="1" x14ac:dyDescent="0.2">
      <c r="A4" s="344"/>
      <c r="B4" s="14"/>
      <c r="C4" s="14"/>
      <c r="D4" s="14"/>
      <c r="E4" s="344"/>
      <c r="F4" s="344"/>
      <c r="G4" s="368" t="s">
        <v>128</v>
      </c>
      <c r="H4" s="368" t="s">
        <v>197</v>
      </c>
      <c r="I4" s="364" t="s">
        <v>128</v>
      </c>
      <c r="J4" s="368" t="s">
        <v>198</v>
      </c>
      <c r="K4" s="344"/>
      <c r="L4" s="344"/>
      <c r="M4" s="344"/>
      <c r="N4" s="344"/>
      <c r="O4" s="344"/>
      <c r="P4" s="344"/>
      <c r="Q4" s="3"/>
    </row>
    <row r="5" spans="1:17" ht="50.25" customHeight="1" x14ac:dyDescent="0.2">
      <c r="A5" s="344"/>
      <c r="B5" s="14"/>
      <c r="C5" s="14"/>
      <c r="D5" s="1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"/>
    </row>
    <row r="6" spans="1:17" ht="12" customHeight="1" x14ac:dyDescent="0.2">
      <c r="A6" s="345"/>
      <c r="B6" s="14"/>
      <c r="C6" s="14"/>
      <c r="D6" s="14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"/>
    </row>
    <row r="7" spans="1:17" ht="12.75" customHeight="1" x14ac:dyDescent="0.2">
      <c r="A7" s="11" t="s">
        <v>199</v>
      </c>
      <c r="B7" s="14" t="s">
        <v>14</v>
      </c>
      <c r="C7" s="216" t="s">
        <v>15</v>
      </c>
      <c r="D7" s="14" t="s">
        <v>16</v>
      </c>
      <c r="E7" s="173">
        <v>68</v>
      </c>
      <c r="F7" s="173">
        <v>69</v>
      </c>
      <c r="G7" s="173">
        <v>70</v>
      </c>
      <c r="H7" s="173">
        <v>71</v>
      </c>
      <c r="I7" s="173">
        <v>72</v>
      </c>
      <c r="J7" s="173">
        <v>73</v>
      </c>
      <c r="K7" s="173">
        <v>74</v>
      </c>
      <c r="L7" s="173">
        <v>75</v>
      </c>
      <c r="M7" s="173">
        <v>76</v>
      </c>
      <c r="N7" s="173">
        <v>77</v>
      </c>
      <c r="O7" s="173">
        <v>78</v>
      </c>
      <c r="P7" s="173">
        <v>79</v>
      </c>
      <c r="Q7" s="3"/>
    </row>
    <row r="8" spans="1:17" ht="12.75" hidden="1" customHeight="1" x14ac:dyDescent="0.2">
      <c r="A8" s="14" t="s">
        <v>17</v>
      </c>
      <c r="B8" s="172"/>
      <c r="C8" s="172"/>
      <c r="D8" s="172"/>
      <c r="E8" s="88"/>
      <c r="F8" s="88"/>
      <c r="G8" s="88"/>
      <c r="H8" s="88"/>
      <c r="I8" s="88"/>
      <c r="J8" s="88"/>
      <c r="K8" s="88"/>
      <c r="L8" s="88"/>
      <c r="M8" s="244"/>
      <c r="N8" s="245"/>
      <c r="O8" s="246"/>
      <c r="P8" s="244"/>
      <c r="Q8" s="3"/>
    </row>
    <row r="9" spans="1:17" ht="12.75" hidden="1" customHeight="1" x14ac:dyDescent="0.2">
      <c r="A9" s="14" t="s">
        <v>18</v>
      </c>
      <c r="B9" s="172"/>
      <c r="C9" s="172"/>
      <c r="D9" s="172"/>
      <c r="E9" s="172">
        <v>1</v>
      </c>
      <c r="F9" s="172">
        <v>1</v>
      </c>
      <c r="G9" s="172"/>
      <c r="H9" s="247"/>
      <c r="I9" s="172"/>
      <c r="J9" s="172"/>
      <c r="K9" s="172"/>
      <c r="L9" s="172"/>
      <c r="M9" s="248"/>
      <c r="N9" s="249"/>
      <c r="O9" s="250"/>
      <c r="P9" s="249"/>
      <c r="Q9" s="3"/>
    </row>
    <row r="10" spans="1:17" ht="12.75" hidden="1" customHeight="1" x14ac:dyDescent="0.2">
      <c r="A10" s="14" t="s">
        <v>19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248"/>
      <c r="N10" s="251"/>
      <c r="O10" s="250"/>
      <c r="P10" s="251"/>
      <c r="Q10" s="3"/>
    </row>
    <row r="11" spans="1:17" ht="15.75" customHeight="1" x14ac:dyDescent="0.2">
      <c r="A11" s="17" t="s">
        <v>20</v>
      </c>
      <c r="B11" s="18"/>
      <c r="C11" s="18"/>
      <c r="D11" s="19"/>
      <c r="E11" s="20">
        <f t="shared" ref="E11:P11" si="0">SUM(E12:E13)</f>
        <v>2</v>
      </c>
      <c r="F11" s="20">
        <f t="shared" si="0"/>
        <v>2</v>
      </c>
      <c r="G11" s="20">
        <f t="shared" si="0"/>
        <v>258</v>
      </c>
      <c r="H11" s="20">
        <f t="shared" si="0"/>
        <v>258</v>
      </c>
      <c r="I11" s="20">
        <f t="shared" si="0"/>
        <v>86</v>
      </c>
      <c r="J11" s="20">
        <f t="shared" si="0"/>
        <v>85</v>
      </c>
      <c r="K11" s="20">
        <f t="shared" si="0"/>
        <v>2</v>
      </c>
      <c r="L11" s="20">
        <f t="shared" si="0"/>
        <v>0</v>
      </c>
      <c r="M11" s="20">
        <f t="shared" si="0"/>
        <v>1</v>
      </c>
      <c r="N11" s="20">
        <f t="shared" si="0"/>
        <v>8</v>
      </c>
      <c r="O11" s="20">
        <f t="shared" si="0"/>
        <v>2</v>
      </c>
      <c r="P11" s="20">
        <f t="shared" si="0"/>
        <v>18</v>
      </c>
      <c r="Q11" s="3"/>
    </row>
    <row r="12" spans="1:17" ht="17.25" customHeight="1" x14ac:dyDescent="0.2">
      <c r="A12" s="21" t="s">
        <v>21</v>
      </c>
      <c r="B12" s="2" t="s">
        <v>22</v>
      </c>
      <c r="C12" s="2" t="str">
        <f>VLOOKUP(B12,serial!$C$1:$D$37,2,FALSE)</f>
        <v>BN</v>
      </c>
      <c r="D12" s="2" t="s">
        <v>23</v>
      </c>
      <c r="E12" s="25">
        <v>1</v>
      </c>
      <c r="F12" s="92">
        <v>1</v>
      </c>
      <c r="G12" s="92">
        <v>195</v>
      </c>
      <c r="H12" s="92">
        <v>195</v>
      </c>
      <c r="I12" s="92">
        <v>64</v>
      </c>
      <c r="J12" s="92">
        <v>63</v>
      </c>
      <c r="K12" s="92">
        <v>0</v>
      </c>
      <c r="L12" s="92">
        <v>0</v>
      </c>
      <c r="M12" s="218">
        <v>1</v>
      </c>
      <c r="N12" s="25">
        <v>5</v>
      </c>
      <c r="O12" s="218">
        <v>0</v>
      </c>
      <c r="P12" s="25">
        <v>2</v>
      </c>
      <c r="Q12" s="3"/>
    </row>
    <row r="13" spans="1:17" ht="16.5" customHeight="1" x14ac:dyDescent="0.2">
      <c r="A13" s="21" t="s">
        <v>24</v>
      </c>
      <c r="B13" s="2" t="s">
        <v>25</v>
      </c>
      <c r="C13" s="2" t="str">
        <f>VLOOKUP(B13,serial!$C$1:$D$37,2,FALSE)</f>
        <v>BNC</v>
      </c>
      <c r="D13" s="2" t="s">
        <v>26</v>
      </c>
      <c r="E13" s="22">
        <v>1</v>
      </c>
      <c r="F13" s="23">
        <v>1</v>
      </c>
      <c r="G13" s="23">
        <v>63</v>
      </c>
      <c r="H13" s="23">
        <v>63</v>
      </c>
      <c r="I13" s="23">
        <v>22</v>
      </c>
      <c r="J13" s="23">
        <v>22</v>
      </c>
      <c r="K13" s="23">
        <v>2</v>
      </c>
      <c r="L13" s="23">
        <v>0</v>
      </c>
      <c r="M13" s="219">
        <v>0</v>
      </c>
      <c r="N13" s="22">
        <v>3</v>
      </c>
      <c r="O13" s="219">
        <v>2</v>
      </c>
      <c r="P13" s="22">
        <v>16</v>
      </c>
      <c r="Q13" s="3"/>
    </row>
    <row r="14" spans="1:17" ht="18" customHeight="1" x14ac:dyDescent="0.2">
      <c r="A14" s="17" t="s">
        <v>27</v>
      </c>
      <c r="B14" s="18"/>
      <c r="C14" s="18"/>
      <c r="D14" s="19"/>
      <c r="E14" s="20">
        <f t="shared" ref="E14:P14" si="1">SUM(E15:E16)</f>
        <v>1115</v>
      </c>
      <c r="F14" s="20">
        <f t="shared" si="1"/>
        <v>1092</v>
      </c>
      <c r="G14" s="20">
        <f t="shared" si="1"/>
        <v>4827</v>
      </c>
      <c r="H14" s="20">
        <f t="shared" si="1"/>
        <v>4604</v>
      </c>
      <c r="I14" s="20">
        <f t="shared" si="1"/>
        <v>4013</v>
      </c>
      <c r="J14" s="20">
        <f t="shared" si="1"/>
        <v>3966</v>
      </c>
      <c r="K14" s="20">
        <f t="shared" si="1"/>
        <v>136</v>
      </c>
      <c r="L14" s="20">
        <f t="shared" si="1"/>
        <v>19</v>
      </c>
      <c r="M14" s="20">
        <f t="shared" si="1"/>
        <v>33</v>
      </c>
      <c r="N14" s="20">
        <f t="shared" si="1"/>
        <v>1139</v>
      </c>
      <c r="O14" s="20">
        <f t="shared" si="1"/>
        <v>17</v>
      </c>
      <c r="P14" s="20">
        <f t="shared" si="1"/>
        <v>692</v>
      </c>
      <c r="Q14" s="3"/>
    </row>
    <row r="15" spans="1:17" ht="15.75" customHeight="1" x14ac:dyDescent="0.2">
      <c r="A15" s="21" t="s">
        <v>28</v>
      </c>
      <c r="B15" s="2" t="s">
        <v>29</v>
      </c>
      <c r="C15" s="2" t="str">
        <f>VLOOKUP(B15,serial!$C$1:$D$37,2,FALSE)</f>
        <v>BO</v>
      </c>
      <c r="D15" s="24" t="s">
        <v>30</v>
      </c>
      <c r="E15" s="25">
        <v>130</v>
      </c>
      <c r="F15" s="25">
        <v>129</v>
      </c>
      <c r="G15" s="25">
        <v>1277</v>
      </c>
      <c r="H15" s="25">
        <v>1160</v>
      </c>
      <c r="I15" s="25">
        <v>735</v>
      </c>
      <c r="J15" s="25">
        <v>733</v>
      </c>
      <c r="K15" s="25">
        <v>37</v>
      </c>
      <c r="L15" s="25">
        <v>9</v>
      </c>
      <c r="M15" s="25">
        <v>11</v>
      </c>
      <c r="N15" s="25">
        <v>140</v>
      </c>
      <c r="O15" s="25">
        <v>15</v>
      </c>
      <c r="P15" s="25">
        <v>310</v>
      </c>
      <c r="Q15" s="3"/>
    </row>
    <row r="16" spans="1:17" ht="18" customHeight="1" x14ac:dyDescent="0.2">
      <c r="A16" s="21" t="s">
        <v>31</v>
      </c>
      <c r="B16" s="2" t="s">
        <v>32</v>
      </c>
      <c r="C16" s="2" t="str">
        <f>VLOOKUP(B16,serial!$C$1:$D$37,2,FALSE)</f>
        <v>BCS</v>
      </c>
      <c r="D16" s="26" t="s">
        <v>33</v>
      </c>
      <c r="E16" s="27">
        <v>985</v>
      </c>
      <c r="F16" s="92">
        <v>963</v>
      </c>
      <c r="G16" s="92">
        <v>3550</v>
      </c>
      <c r="H16" s="92">
        <v>3444</v>
      </c>
      <c r="I16" s="92">
        <v>3278</v>
      </c>
      <c r="J16" s="92">
        <v>3233</v>
      </c>
      <c r="K16" s="92">
        <v>99</v>
      </c>
      <c r="L16" s="92">
        <v>10</v>
      </c>
      <c r="M16" s="218">
        <v>22</v>
      </c>
      <c r="N16" s="25">
        <v>999</v>
      </c>
      <c r="O16" s="218">
        <v>2</v>
      </c>
      <c r="P16" s="25">
        <v>382</v>
      </c>
      <c r="Q16" s="3"/>
    </row>
    <row r="17" spans="1:26" ht="24.75" customHeight="1" x14ac:dyDescent="0.2">
      <c r="A17" s="17" t="s">
        <v>34</v>
      </c>
      <c r="B17" s="18"/>
      <c r="C17" s="18"/>
      <c r="D17" s="29"/>
      <c r="E17" s="20">
        <f>E18+E19+E22+E23</f>
        <v>697</v>
      </c>
      <c r="F17" s="20">
        <f t="shared" ref="F17:P17" si="2">F18+F19+F22+F23</f>
        <v>571</v>
      </c>
      <c r="G17" s="20">
        <f t="shared" si="2"/>
        <v>1937</v>
      </c>
      <c r="H17" s="20">
        <f t="shared" si="2"/>
        <v>1697</v>
      </c>
      <c r="I17" s="20">
        <f t="shared" si="2"/>
        <v>1138</v>
      </c>
      <c r="J17" s="20">
        <f t="shared" si="2"/>
        <v>1066</v>
      </c>
      <c r="K17" s="20">
        <f t="shared" si="2"/>
        <v>167</v>
      </c>
      <c r="L17" s="20">
        <f t="shared" si="2"/>
        <v>37</v>
      </c>
      <c r="M17" s="20">
        <f t="shared" si="2"/>
        <v>63</v>
      </c>
      <c r="N17" s="20">
        <f t="shared" si="2"/>
        <v>132</v>
      </c>
      <c r="O17" s="20">
        <f t="shared" si="2"/>
        <v>16</v>
      </c>
      <c r="P17" s="20">
        <f t="shared" si="2"/>
        <v>56</v>
      </c>
      <c r="Q17" s="3"/>
    </row>
    <row r="18" spans="1:26" ht="16.5" customHeight="1" x14ac:dyDescent="0.2">
      <c r="A18" s="30" t="s">
        <v>35</v>
      </c>
      <c r="B18" s="31" t="s">
        <v>36</v>
      </c>
      <c r="C18" s="31" t="str">
        <f>VLOOKUP(B18,serial!$C$1:$D$37,2,FALSE)</f>
        <v>BI_S</v>
      </c>
      <c r="D18" s="32" t="s">
        <v>37</v>
      </c>
      <c r="E18" s="120">
        <v>23</v>
      </c>
      <c r="F18" s="120">
        <v>23</v>
      </c>
      <c r="G18" s="120">
        <v>750</v>
      </c>
      <c r="H18" s="120">
        <v>718</v>
      </c>
      <c r="I18" s="120">
        <v>468</v>
      </c>
      <c r="J18" s="120">
        <v>460</v>
      </c>
      <c r="K18" s="120">
        <v>29</v>
      </c>
      <c r="L18" s="120">
        <v>13</v>
      </c>
      <c r="M18" s="120">
        <v>10</v>
      </c>
      <c r="N18" s="120">
        <v>14</v>
      </c>
      <c r="O18" s="120">
        <v>2</v>
      </c>
      <c r="P18" s="120">
        <v>6</v>
      </c>
      <c r="Q18" s="3"/>
    </row>
    <row r="19" spans="1:26" ht="38.25" customHeight="1" x14ac:dyDescent="0.2">
      <c r="A19" s="34" t="s">
        <v>38</v>
      </c>
      <c r="B19" s="148" t="s">
        <v>39</v>
      </c>
      <c r="C19" s="148" t="str">
        <f>VLOOKUP(B19,serial!$C$1:$D$37,2,FALSE)</f>
        <v>BI_PT</v>
      </c>
      <c r="D19" s="149" t="s">
        <v>40</v>
      </c>
      <c r="E19" s="37">
        <f t="shared" ref="E19:P19" si="3">E20+E21+E36+E41+E46+E49+E53</f>
        <v>38</v>
      </c>
      <c r="F19" s="37">
        <f t="shared" si="3"/>
        <v>38</v>
      </c>
      <c r="G19" s="37">
        <f t="shared" si="3"/>
        <v>188</v>
      </c>
      <c r="H19" s="37">
        <f t="shared" si="3"/>
        <v>179</v>
      </c>
      <c r="I19" s="37">
        <f t="shared" si="3"/>
        <v>146</v>
      </c>
      <c r="J19" s="37">
        <f t="shared" si="3"/>
        <v>142</v>
      </c>
      <c r="K19" s="37">
        <f t="shared" si="3"/>
        <v>12</v>
      </c>
      <c r="L19" s="37">
        <f t="shared" si="3"/>
        <v>2</v>
      </c>
      <c r="M19" s="37">
        <f t="shared" si="3"/>
        <v>4</v>
      </c>
      <c r="N19" s="37">
        <f t="shared" si="3"/>
        <v>10</v>
      </c>
      <c r="O19" s="37">
        <f t="shared" si="3"/>
        <v>6</v>
      </c>
      <c r="P19" s="37">
        <f t="shared" si="3"/>
        <v>2</v>
      </c>
      <c r="Q19" s="3"/>
    </row>
    <row r="20" spans="1:26" ht="28.5" customHeight="1" x14ac:dyDescent="0.2">
      <c r="A20" s="38" t="s">
        <v>41</v>
      </c>
      <c r="B20" s="2"/>
      <c r="C20" s="2"/>
      <c r="D20" s="24"/>
      <c r="E20" s="41">
        <v>4</v>
      </c>
      <c r="F20" s="41">
        <v>4</v>
      </c>
      <c r="G20" s="41">
        <v>14</v>
      </c>
      <c r="H20" s="41">
        <v>14</v>
      </c>
      <c r="I20" s="41">
        <v>9</v>
      </c>
      <c r="J20" s="41">
        <v>9</v>
      </c>
      <c r="K20" s="41">
        <v>1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">
      <c r="A21" s="38" t="s">
        <v>42</v>
      </c>
      <c r="B21" s="2"/>
      <c r="C21" s="2"/>
      <c r="D21" s="24"/>
      <c r="E21" s="41">
        <v>2</v>
      </c>
      <c r="F21" s="41">
        <v>2</v>
      </c>
      <c r="G21" s="41">
        <v>3</v>
      </c>
      <c r="H21" s="41">
        <v>2</v>
      </c>
      <c r="I21" s="41">
        <v>3</v>
      </c>
      <c r="J21" s="41">
        <v>2</v>
      </c>
      <c r="K21" s="41">
        <v>1</v>
      </c>
      <c r="L21" s="41">
        <v>0</v>
      </c>
      <c r="M21" s="41">
        <v>0</v>
      </c>
      <c r="N21" s="41">
        <v>1</v>
      </c>
      <c r="O21" s="41">
        <v>0</v>
      </c>
      <c r="P21" s="41">
        <v>0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6.25" customHeight="1" x14ac:dyDescent="0.2">
      <c r="A22" s="42" t="s">
        <v>43</v>
      </c>
      <c r="B22" s="221" t="s">
        <v>44</v>
      </c>
      <c r="C22" s="221" t="str">
        <f>VLOOKUP(B22,serial!$C$1:$D$37,2,FALSE)</f>
        <v>BT_SP</v>
      </c>
      <c r="D22" s="222" t="s">
        <v>45</v>
      </c>
      <c r="E22" s="45">
        <f t="shared" ref="E22:P22" si="4">E50</f>
        <v>30</v>
      </c>
      <c r="F22" s="45">
        <f t="shared" si="4"/>
        <v>26</v>
      </c>
      <c r="G22" s="45">
        <f t="shared" si="4"/>
        <v>142</v>
      </c>
      <c r="H22" s="45">
        <f t="shared" si="4"/>
        <v>134</v>
      </c>
      <c r="I22" s="45">
        <f t="shared" si="4"/>
        <v>124</v>
      </c>
      <c r="J22" s="45">
        <f t="shared" si="4"/>
        <v>122</v>
      </c>
      <c r="K22" s="45">
        <f t="shared" si="4"/>
        <v>7</v>
      </c>
      <c r="L22" s="45">
        <f t="shared" si="4"/>
        <v>0</v>
      </c>
      <c r="M22" s="45">
        <f t="shared" si="4"/>
        <v>3</v>
      </c>
      <c r="N22" s="45">
        <f t="shared" si="4"/>
        <v>12</v>
      </c>
      <c r="O22" s="45">
        <f t="shared" si="4"/>
        <v>0</v>
      </c>
      <c r="P22" s="45">
        <f t="shared" si="4"/>
        <v>0</v>
      </c>
      <c r="Q22" s="3"/>
    </row>
    <row r="23" spans="1:26" ht="18.75" customHeight="1" x14ac:dyDescent="0.2">
      <c r="A23" s="34" t="s">
        <v>46</v>
      </c>
      <c r="B23" s="148" t="s">
        <v>47</v>
      </c>
      <c r="C23" s="148" t="str">
        <f>VLOOKUP(B23,serial!$C$1:$D$37,2,FALSE)</f>
        <v>BI_IG</v>
      </c>
      <c r="D23" s="223" t="s">
        <v>48</v>
      </c>
      <c r="E23" s="37">
        <f t="shared" ref="E23:P23" si="5">E24+E25</f>
        <v>606</v>
      </c>
      <c r="F23" s="37">
        <f t="shared" si="5"/>
        <v>484</v>
      </c>
      <c r="G23" s="37">
        <f t="shared" si="5"/>
        <v>857</v>
      </c>
      <c r="H23" s="37">
        <f t="shared" si="5"/>
        <v>666</v>
      </c>
      <c r="I23" s="37">
        <f t="shared" si="5"/>
        <v>400</v>
      </c>
      <c r="J23" s="37">
        <f t="shared" si="5"/>
        <v>342</v>
      </c>
      <c r="K23" s="37">
        <f t="shared" si="5"/>
        <v>119</v>
      </c>
      <c r="L23" s="37">
        <f t="shared" si="5"/>
        <v>22</v>
      </c>
      <c r="M23" s="37">
        <f t="shared" si="5"/>
        <v>46</v>
      </c>
      <c r="N23" s="37">
        <f t="shared" si="5"/>
        <v>96</v>
      </c>
      <c r="O23" s="37">
        <f t="shared" si="5"/>
        <v>8</v>
      </c>
      <c r="P23" s="37">
        <f t="shared" si="5"/>
        <v>48</v>
      </c>
      <c r="Q23" s="3"/>
    </row>
    <row r="24" spans="1:26" ht="27" customHeight="1" x14ac:dyDescent="0.2">
      <c r="A24" s="21" t="s">
        <v>49</v>
      </c>
      <c r="B24" s="2"/>
      <c r="C24" s="2"/>
      <c r="D24" s="47"/>
      <c r="E24" s="41">
        <v>418</v>
      </c>
      <c r="F24" s="41">
        <v>330</v>
      </c>
      <c r="G24" s="41">
        <v>628</v>
      </c>
      <c r="H24" s="41">
        <v>492</v>
      </c>
      <c r="I24" s="41">
        <v>318</v>
      </c>
      <c r="J24" s="41">
        <v>284</v>
      </c>
      <c r="K24" s="41">
        <v>92</v>
      </c>
      <c r="L24" s="41">
        <v>15</v>
      </c>
      <c r="M24" s="41">
        <v>39</v>
      </c>
      <c r="N24" s="41">
        <v>79</v>
      </c>
      <c r="O24" s="41">
        <v>2</v>
      </c>
      <c r="P24" s="41">
        <v>41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2">
      <c r="A25" s="21" t="s">
        <v>50</v>
      </c>
      <c r="B25" s="2"/>
      <c r="C25" s="2"/>
      <c r="D25" s="47"/>
      <c r="E25" s="41">
        <v>188</v>
      </c>
      <c r="F25" s="41">
        <v>154</v>
      </c>
      <c r="G25" s="41">
        <v>229</v>
      </c>
      <c r="H25" s="41">
        <v>174</v>
      </c>
      <c r="I25" s="41">
        <v>82</v>
      </c>
      <c r="J25" s="41">
        <v>58</v>
      </c>
      <c r="K25" s="41">
        <v>27</v>
      </c>
      <c r="L25" s="41">
        <v>7</v>
      </c>
      <c r="M25" s="41">
        <v>7</v>
      </c>
      <c r="N25" s="41">
        <v>17</v>
      </c>
      <c r="O25" s="41">
        <v>6</v>
      </c>
      <c r="P25" s="41">
        <v>7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">
      <c r="A26" s="17" t="s">
        <v>51</v>
      </c>
      <c r="B26" s="18"/>
      <c r="C26" s="18"/>
      <c r="D26" s="18"/>
      <c r="E26" s="20">
        <f t="shared" ref="E26:P26" si="6">SUM(E27,E28,E31,E32,E33,E34,E39)</f>
        <v>18</v>
      </c>
      <c r="F26" s="20">
        <f t="shared" si="6"/>
        <v>18</v>
      </c>
      <c r="G26" s="20">
        <f t="shared" si="6"/>
        <v>145</v>
      </c>
      <c r="H26" s="20">
        <f t="shared" si="6"/>
        <v>143</v>
      </c>
      <c r="I26" s="20">
        <f t="shared" si="6"/>
        <v>40</v>
      </c>
      <c r="J26" s="20">
        <f t="shared" si="6"/>
        <v>39</v>
      </c>
      <c r="K26" s="20">
        <f t="shared" si="6"/>
        <v>10</v>
      </c>
      <c r="L26" s="20">
        <f t="shared" si="6"/>
        <v>4</v>
      </c>
      <c r="M26" s="20">
        <f t="shared" si="6"/>
        <v>5</v>
      </c>
      <c r="N26" s="20">
        <f t="shared" si="6"/>
        <v>4</v>
      </c>
      <c r="O26" s="20">
        <f t="shared" si="6"/>
        <v>2</v>
      </c>
      <c r="P26" s="20">
        <f t="shared" si="6"/>
        <v>0</v>
      </c>
      <c r="Q26" s="3"/>
    </row>
    <row r="27" spans="1:26" ht="26.25" customHeight="1" x14ac:dyDescent="0.2">
      <c r="A27" s="48" t="s">
        <v>52</v>
      </c>
      <c r="B27" s="2" t="s">
        <v>53</v>
      </c>
      <c r="C27" s="2" t="str">
        <f>VLOOKUP(B27,serial!$C$1:$D$37,2,FALSE)</f>
        <v>BASM</v>
      </c>
      <c r="D27" s="24" t="s">
        <v>54</v>
      </c>
      <c r="E27" s="41">
        <v>1</v>
      </c>
      <c r="F27" s="41">
        <v>1</v>
      </c>
      <c r="G27" s="41">
        <v>84</v>
      </c>
      <c r="H27" s="41">
        <v>84</v>
      </c>
      <c r="I27" s="41">
        <v>10</v>
      </c>
      <c r="J27" s="41">
        <v>10</v>
      </c>
      <c r="K27" s="41">
        <v>1</v>
      </c>
      <c r="L27" s="41">
        <v>1</v>
      </c>
      <c r="M27" s="41">
        <v>0</v>
      </c>
      <c r="N27" s="41">
        <v>0</v>
      </c>
      <c r="O27" s="41">
        <v>0</v>
      </c>
      <c r="P27" s="41">
        <v>0</v>
      </c>
      <c r="Q27" s="3"/>
    </row>
    <row r="28" spans="1:26" ht="26.25" customHeight="1" x14ac:dyDescent="0.2">
      <c r="A28" s="57" t="s">
        <v>55</v>
      </c>
      <c r="B28" s="2"/>
      <c r="C28" s="2"/>
      <c r="D28" s="24"/>
      <c r="E28" s="102">
        <f t="shared" ref="E28:N28" si="7">SUM(E29,E30)</f>
        <v>7</v>
      </c>
      <c r="F28" s="102">
        <f t="shared" si="7"/>
        <v>7</v>
      </c>
      <c r="G28" s="102">
        <f t="shared" si="7"/>
        <v>32</v>
      </c>
      <c r="H28" s="102">
        <f t="shared" si="7"/>
        <v>31</v>
      </c>
      <c r="I28" s="102">
        <f t="shared" si="7"/>
        <v>8</v>
      </c>
      <c r="J28" s="102">
        <f t="shared" si="7"/>
        <v>8</v>
      </c>
      <c r="K28" s="102">
        <f t="shared" si="7"/>
        <v>4</v>
      </c>
      <c r="L28" s="102">
        <f t="shared" si="7"/>
        <v>1</v>
      </c>
      <c r="M28" s="102">
        <f t="shared" si="7"/>
        <v>2</v>
      </c>
      <c r="N28" s="102">
        <f t="shared" si="7"/>
        <v>1</v>
      </c>
      <c r="O28" s="102">
        <v>0</v>
      </c>
      <c r="P28" s="102">
        <f>SUM(P29,P30)</f>
        <v>0</v>
      </c>
      <c r="Q28" s="3"/>
    </row>
    <row r="29" spans="1:26" ht="12.75" customHeight="1" x14ac:dyDescent="0.2">
      <c r="A29" s="21" t="s">
        <v>56</v>
      </c>
      <c r="B29" s="2" t="s">
        <v>57</v>
      </c>
      <c r="C29" s="2" t="str">
        <f>VLOOKUP(B29,serial!$C$1:$D$37,2,FALSE)</f>
        <v>BE_RTS</v>
      </c>
      <c r="D29" s="2" t="s">
        <v>58</v>
      </c>
      <c r="E29" s="53">
        <v>1</v>
      </c>
      <c r="F29" s="53">
        <v>1</v>
      </c>
      <c r="G29" s="53">
        <v>24</v>
      </c>
      <c r="H29" s="53">
        <v>23</v>
      </c>
      <c r="I29" s="53">
        <v>5</v>
      </c>
      <c r="J29" s="53">
        <v>5</v>
      </c>
      <c r="K29" s="53">
        <v>1</v>
      </c>
      <c r="L29" s="53">
        <v>1</v>
      </c>
      <c r="M29" s="53">
        <v>1</v>
      </c>
      <c r="N29" s="53">
        <v>1</v>
      </c>
      <c r="O29" s="53">
        <v>0</v>
      </c>
      <c r="P29" s="53">
        <v>0</v>
      </c>
      <c r="Q29" s="3"/>
    </row>
    <row r="30" spans="1:26" ht="12.75" customHeight="1" x14ac:dyDescent="0.2">
      <c r="A30" s="21" t="s">
        <v>59</v>
      </c>
      <c r="B30" s="2" t="s">
        <v>60</v>
      </c>
      <c r="C30" s="2" t="str">
        <f>VLOOKUP(B30,serial!$C$1:$D$37,2,FALSE)</f>
        <v>BE_R</v>
      </c>
      <c r="D30" s="2" t="s">
        <v>61</v>
      </c>
      <c r="E30" s="54">
        <v>6</v>
      </c>
      <c r="F30" s="54">
        <v>6</v>
      </c>
      <c r="G30" s="54">
        <v>8</v>
      </c>
      <c r="H30" s="54">
        <v>8</v>
      </c>
      <c r="I30" s="54">
        <v>3</v>
      </c>
      <c r="J30" s="54">
        <v>3</v>
      </c>
      <c r="K30" s="54">
        <v>3</v>
      </c>
      <c r="L30" s="54">
        <v>0</v>
      </c>
      <c r="M30" s="54">
        <v>1</v>
      </c>
      <c r="N30" s="54">
        <v>0</v>
      </c>
      <c r="O30" s="54">
        <v>0</v>
      </c>
      <c r="P30" s="54">
        <v>0</v>
      </c>
      <c r="Q30" s="3"/>
    </row>
    <row r="31" spans="1:26" ht="12.75" customHeight="1" x14ac:dyDescent="0.2">
      <c r="A31" s="55" t="s">
        <v>62</v>
      </c>
      <c r="B31" s="2" t="s">
        <v>63</v>
      </c>
      <c r="C31" s="2" t="str">
        <f>VLOOKUP(B31,serial!$C$1:$D$37,2,FALSE)</f>
        <v>AGEPI</v>
      </c>
      <c r="D31" s="2" t="s">
        <v>64</v>
      </c>
      <c r="E31" s="252">
        <v>1</v>
      </c>
      <c r="F31" s="253">
        <v>1</v>
      </c>
      <c r="G31" s="253">
        <v>6</v>
      </c>
      <c r="H31" s="253">
        <v>6</v>
      </c>
      <c r="I31" s="253">
        <v>4</v>
      </c>
      <c r="J31" s="253">
        <v>4</v>
      </c>
      <c r="K31" s="253">
        <v>0</v>
      </c>
      <c r="L31" s="253">
        <v>0</v>
      </c>
      <c r="M31" s="253">
        <v>0</v>
      </c>
      <c r="N31" s="253">
        <v>2</v>
      </c>
      <c r="O31" s="253">
        <v>0</v>
      </c>
      <c r="P31" s="253">
        <v>0</v>
      </c>
      <c r="Q31" s="3"/>
    </row>
    <row r="32" spans="1:26" ht="26.25" customHeight="1" x14ac:dyDescent="0.2">
      <c r="A32" s="48" t="s">
        <v>65</v>
      </c>
      <c r="B32" s="2" t="s">
        <v>66</v>
      </c>
      <c r="C32" s="2" t="str">
        <f>VLOOKUP(B32,serial!$C$1:$D$37,2,FALSE)</f>
        <v>CNIRN</v>
      </c>
      <c r="D32" s="2" t="s">
        <v>67</v>
      </c>
      <c r="E32" s="54">
        <v>1</v>
      </c>
      <c r="F32" s="54">
        <v>1</v>
      </c>
      <c r="G32" s="54">
        <v>9</v>
      </c>
      <c r="H32" s="54">
        <v>9</v>
      </c>
      <c r="I32" s="54">
        <v>8</v>
      </c>
      <c r="J32" s="54">
        <v>8</v>
      </c>
      <c r="K32" s="54">
        <v>1</v>
      </c>
      <c r="L32" s="54">
        <v>1</v>
      </c>
      <c r="M32" s="54">
        <v>0</v>
      </c>
      <c r="N32" s="54">
        <v>0</v>
      </c>
      <c r="O32" s="54">
        <v>0</v>
      </c>
      <c r="P32" s="54">
        <v>0</v>
      </c>
      <c r="Q32" s="3"/>
    </row>
    <row r="33" spans="1:17" ht="12.75" customHeight="1" x14ac:dyDescent="0.2">
      <c r="A33" s="48" t="s">
        <v>68</v>
      </c>
      <c r="B33" s="2" t="s">
        <v>69</v>
      </c>
      <c r="C33" s="2" t="str">
        <f>VLOOKUP(B33,serial!$C$1:$D$37,2,FALSE)</f>
        <v>BPRM</v>
      </c>
      <c r="D33" s="2" t="s">
        <v>70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3"/>
    </row>
    <row r="34" spans="1:17" ht="12.75" customHeight="1" x14ac:dyDescent="0.2">
      <c r="A34" s="57" t="s">
        <v>71</v>
      </c>
      <c r="B34" s="2"/>
      <c r="C34" s="2"/>
      <c r="D34" s="2"/>
      <c r="E34" s="128">
        <f t="shared" ref="E34:P34" si="8">E37</f>
        <v>7</v>
      </c>
      <c r="F34" s="128">
        <f t="shared" si="8"/>
        <v>7</v>
      </c>
      <c r="G34" s="128">
        <f t="shared" si="8"/>
        <v>13</v>
      </c>
      <c r="H34" s="128">
        <f t="shared" si="8"/>
        <v>12</v>
      </c>
      <c r="I34" s="128">
        <f t="shared" si="8"/>
        <v>9</v>
      </c>
      <c r="J34" s="128">
        <f t="shared" si="8"/>
        <v>8</v>
      </c>
      <c r="K34" s="128">
        <f t="shared" si="8"/>
        <v>4</v>
      </c>
      <c r="L34" s="128">
        <f t="shared" si="8"/>
        <v>1</v>
      </c>
      <c r="M34" s="128">
        <f t="shared" si="8"/>
        <v>1</v>
      </c>
      <c r="N34" s="128">
        <f t="shared" si="8"/>
        <v>1</v>
      </c>
      <c r="O34" s="128">
        <f t="shared" si="8"/>
        <v>2</v>
      </c>
      <c r="P34" s="128">
        <f t="shared" si="8"/>
        <v>0</v>
      </c>
      <c r="Q34" s="3"/>
    </row>
    <row r="35" spans="1:17" ht="25.5" customHeight="1" x14ac:dyDescent="0.2">
      <c r="A35" s="62" t="s">
        <v>72</v>
      </c>
      <c r="B35" s="2" t="s">
        <v>73</v>
      </c>
      <c r="C35" s="2" t="str">
        <f>VLOOKUP(B35,serial!$C$1:$D$37,2,FALSE)</f>
        <v>BM_USM</v>
      </c>
      <c r="D35" s="2" t="s">
        <v>74</v>
      </c>
      <c r="E35" s="54">
        <v>1</v>
      </c>
      <c r="F35" s="54">
        <v>1</v>
      </c>
      <c r="G35" s="54">
        <v>113</v>
      </c>
      <c r="H35" s="54">
        <v>113</v>
      </c>
      <c r="I35" s="54">
        <v>60</v>
      </c>
      <c r="J35" s="54">
        <v>60</v>
      </c>
      <c r="K35" s="54">
        <v>9</v>
      </c>
      <c r="L35" s="54">
        <v>5</v>
      </c>
      <c r="M35" s="54">
        <v>3</v>
      </c>
      <c r="N35" s="54">
        <v>1</v>
      </c>
      <c r="O35" s="54">
        <v>2</v>
      </c>
      <c r="P35" s="54">
        <v>3</v>
      </c>
      <c r="Q35" s="3"/>
    </row>
    <row r="36" spans="1:17" ht="40.5" customHeight="1" x14ac:dyDescent="0.2">
      <c r="A36" s="65" t="s">
        <v>75</v>
      </c>
      <c r="B36" s="2" t="s">
        <v>76</v>
      </c>
      <c r="C36" s="2" t="str">
        <f>VLOOKUP(B36,serial!$C$1:$D$37,2,FALSE)</f>
        <v>BM_S</v>
      </c>
      <c r="D36" s="2" t="s">
        <v>77</v>
      </c>
      <c r="E36" s="54">
        <v>5</v>
      </c>
      <c r="F36" s="54">
        <v>5</v>
      </c>
      <c r="G36" s="54">
        <v>18</v>
      </c>
      <c r="H36" s="54">
        <v>18</v>
      </c>
      <c r="I36" s="54">
        <v>15</v>
      </c>
      <c r="J36" s="54">
        <v>15</v>
      </c>
      <c r="K36" s="54">
        <v>1</v>
      </c>
      <c r="L36" s="54">
        <v>0</v>
      </c>
      <c r="M36" s="54">
        <v>0</v>
      </c>
      <c r="N36" s="54">
        <v>1</v>
      </c>
      <c r="O36" s="54">
        <v>6</v>
      </c>
      <c r="P36" s="54">
        <v>0</v>
      </c>
      <c r="Q36" s="3"/>
    </row>
    <row r="37" spans="1:17" ht="25.5" customHeight="1" x14ac:dyDescent="0.2">
      <c r="A37" s="65" t="s">
        <v>78</v>
      </c>
      <c r="B37" s="2" t="s">
        <v>79</v>
      </c>
      <c r="C37" s="2" t="str">
        <f>VLOOKUP(B37,serial!$C$1:$D$37,2,FALSE)</f>
        <v>BM_R</v>
      </c>
      <c r="D37" s="2" t="s">
        <v>80</v>
      </c>
      <c r="E37" s="54">
        <v>7</v>
      </c>
      <c r="F37" s="54">
        <v>7</v>
      </c>
      <c r="G37" s="54">
        <v>13</v>
      </c>
      <c r="H37" s="54">
        <v>12</v>
      </c>
      <c r="I37" s="54">
        <v>9</v>
      </c>
      <c r="J37" s="54">
        <v>8</v>
      </c>
      <c r="K37" s="54">
        <v>4</v>
      </c>
      <c r="L37" s="54">
        <v>1</v>
      </c>
      <c r="M37" s="54">
        <v>1</v>
      </c>
      <c r="N37" s="54">
        <v>1</v>
      </c>
      <c r="O37" s="54">
        <v>2</v>
      </c>
      <c r="P37" s="54">
        <v>0</v>
      </c>
      <c r="Q37" s="3"/>
    </row>
    <row r="38" spans="1:17" ht="15.75" customHeight="1" x14ac:dyDescent="0.2">
      <c r="A38" s="66" t="s">
        <v>81</v>
      </c>
      <c r="B38" s="2"/>
      <c r="C38" s="2"/>
      <c r="D38" s="2"/>
      <c r="E38" s="68">
        <f t="shared" ref="E38:P38" si="9">SUM(E35:E37)</f>
        <v>13</v>
      </c>
      <c r="F38" s="68">
        <f t="shared" si="9"/>
        <v>13</v>
      </c>
      <c r="G38" s="68">
        <f t="shared" si="9"/>
        <v>144</v>
      </c>
      <c r="H38" s="68">
        <f t="shared" si="9"/>
        <v>143</v>
      </c>
      <c r="I38" s="68">
        <f t="shared" si="9"/>
        <v>84</v>
      </c>
      <c r="J38" s="68">
        <f t="shared" si="9"/>
        <v>83</v>
      </c>
      <c r="K38" s="68">
        <f t="shared" si="9"/>
        <v>14</v>
      </c>
      <c r="L38" s="68">
        <f t="shared" si="9"/>
        <v>6</v>
      </c>
      <c r="M38" s="68">
        <f t="shared" si="9"/>
        <v>4</v>
      </c>
      <c r="N38" s="68">
        <f t="shared" si="9"/>
        <v>3</v>
      </c>
      <c r="O38" s="68">
        <f t="shared" si="9"/>
        <v>10</v>
      </c>
      <c r="P38" s="68">
        <f t="shared" si="9"/>
        <v>3</v>
      </c>
      <c r="Q38" s="3"/>
    </row>
    <row r="39" spans="1:17" ht="12.75" customHeight="1" x14ac:dyDescent="0.2">
      <c r="A39" s="69" t="s">
        <v>82</v>
      </c>
      <c r="B39" s="50"/>
      <c r="C39" s="50"/>
      <c r="D39" s="50"/>
      <c r="E39" s="73">
        <f t="shared" ref="E39:P39" si="10">E42</f>
        <v>1</v>
      </c>
      <c r="F39" s="73">
        <f t="shared" si="10"/>
        <v>1</v>
      </c>
      <c r="G39" s="73">
        <f t="shared" si="10"/>
        <v>1</v>
      </c>
      <c r="H39" s="73">
        <f t="shared" si="10"/>
        <v>1</v>
      </c>
      <c r="I39" s="73">
        <f t="shared" si="10"/>
        <v>1</v>
      </c>
      <c r="J39" s="73">
        <f t="shared" si="10"/>
        <v>1</v>
      </c>
      <c r="K39" s="73">
        <f t="shared" si="10"/>
        <v>0</v>
      </c>
      <c r="L39" s="73">
        <f t="shared" si="10"/>
        <v>0</v>
      </c>
      <c r="M39" s="73">
        <f t="shared" si="10"/>
        <v>2</v>
      </c>
      <c r="N39" s="73">
        <f t="shared" si="10"/>
        <v>0</v>
      </c>
      <c r="O39" s="73">
        <f t="shared" si="10"/>
        <v>0</v>
      </c>
      <c r="P39" s="73">
        <f t="shared" si="10"/>
        <v>0</v>
      </c>
      <c r="Q39" s="3"/>
    </row>
    <row r="40" spans="1:17" ht="25.5" customHeight="1" x14ac:dyDescent="0.2">
      <c r="A40" s="21" t="s">
        <v>83</v>
      </c>
      <c r="B40" s="2" t="s">
        <v>84</v>
      </c>
      <c r="C40" s="2" t="str">
        <f>VLOOKUP(B40,serial!$C$1:$D$37,2,FALSE)</f>
        <v>BA_RS</v>
      </c>
      <c r="D40" s="2" t="s">
        <v>85</v>
      </c>
      <c r="E40" s="54">
        <v>1</v>
      </c>
      <c r="F40" s="54">
        <v>1</v>
      </c>
      <c r="G40" s="54">
        <v>30</v>
      </c>
      <c r="H40" s="54">
        <v>30</v>
      </c>
      <c r="I40" s="54">
        <v>14</v>
      </c>
      <c r="J40" s="54">
        <v>14</v>
      </c>
      <c r="K40" s="54">
        <v>3</v>
      </c>
      <c r="L40" s="54">
        <v>1</v>
      </c>
      <c r="M40" s="54">
        <v>1</v>
      </c>
      <c r="N40" s="54">
        <v>0</v>
      </c>
      <c r="O40" s="54">
        <v>0</v>
      </c>
      <c r="P40" s="54">
        <v>0</v>
      </c>
      <c r="Q40" s="3"/>
    </row>
    <row r="41" spans="1:17" ht="37.5" customHeight="1" x14ac:dyDescent="0.2">
      <c r="A41" s="21" t="s">
        <v>86</v>
      </c>
      <c r="B41" s="2" t="s">
        <v>87</v>
      </c>
      <c r="C41" s="2" t="str">
        <f>VLOOKUP(B41,serial!$C$1:$D$37,2,FALSE)</f>
        <v>BA_PT</v>
      </c>
      <c r="D41" s="2" t="s">
        <v>88</v>
      </c>
      <c r="E41" s="54">
        <v>7</v>
      </c>
      <c r="F41" s="54">
        <v>7</v>
      </c>
      <c r="G41" s="54">
        <v>31</v>
      </c>
      <c r="H41" s="54">
        <v>29</v>
      </c>
      <c r="I41" s="54">
        <v>25</v>
      </c>
      <c r="J41" s="54">
        <v>25</v>
      </c>
      <c r="K41" s="54">
        <v>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3"/>
    </row>
    <row r="42" spans="1:17" ht="25.5" customHeight="1" x14ac:dyDescent="0.2">
      <c r="A42" s="21" t="s">
        <v>89</v>
      </c>
      <c r="B42" s="2" t="s">
        <v>90</v>
      </c>
      <c r="C42" s="2" t="str">
        <f>VLOOKUP(B42,serial!$C$1:$D$37,2,FALSE)</f>
        <v>BA_R</v>
      </c>
      <c r="D42" s="2" t="s">
        <v>91</v>
      </c>
      <c r="E42" s="54">
        <v>1</v>
      </c>
      <c r="F42" s="54">
        <v>1</v>
      </c>
      <c r="G42" s="54">
        <v>1</v>
      </c>
      <c r="H42" s="54">
        <v>1</v>
      </c>
      <c r="I42" s="54">
        <v>1</v>
      </c>
      <c r="J42" s="54">
        <v>1</v>
      </c>
      <c r="K42" s="54">
        <v>0</v>
      </c>
      <c r="L42" s="54">
        <v>0</v>
      </c>
      <c r="M42" s="54">
        <v>2</v>
      </c>
      <c r="N42" s="54">
        <v>0</v>
      </c>
      <c r="O42" s="54">
        <v>0</v>
      </c>
      <c r="P42" s="54">
        <v>0</v>
      </c>
      <c r="Q42" s="3"/>
    </row>
    <row r="43" spans="1:17" ht="15.75" customHeight="1" x14ac:dyDescent="0.2">
      <c r="A43" s="71" t="s">
        <v>92</v>
      </c>
      <c r="B43" s="2"/>
      <c r="C43" s="2"/>
      <c r="D43" s="2"/>
      <c r="E43" s="68">
        <f t="shared" ref="E43:P43" si="11">SUM(E40:E42)</f>
        <v>9</v>
      </c>
      <c r="F43" s="68">
        <f t="shared" si="11"/>
        <v>9</v>
      </c>
      <c r="G43" s="68">
        <f t="shared" si="11"/>
        <v>62</v>
      </c>
      <c r="H43" s="68">
        <f t="shared" si="11"/>
        <v>60</v>
      </c>
      <c r="I43" s="68">
        <f t="shared" si="11"/>
        <v>40</v>
      </c>
      <c r="J43" s="68">
        <f t="shared" si="11"/>
        <v>40</v>
      </c>
      <c r="K43" s="68">
        <f t="shared" si="11"/>
        <v>4</v>
      </c>
      <c r="L43" s="68">
        <f t="shared" si="11"/>
        <v>1</v>
      </c>
      <c r="M43" s="68">
        <f t="shared" si="11"/>
        <v>3</v>
      </c>
      <c r="N43" s="158">
        <f t="shared" si="11"/>
        <v>0</v>
      </c>
      <c r="O43" s="68">
        <f t="shared" si="11"/>
        <v>0</v>
      </c>
      <c r="P43" s="68">
        <f t="shared" si="11"/>
        <v>0</v>
      </c>
      <c r="Q43" s="3"/>
    </row>
    <row r="44" spans="1:17" ht="25.5" customHeight="1" x14ac:dyDescent="0.2">
      <c r="A44" s="49" t="s">
        <v>93</v>
      </c>
      <c r="B44" s="50"/>
      <c r="C44" s="50"/>
      <c r="D44" s="50"/>
      <c r="E44" s="73">
        <f t="shared" ref="E44:P44" si="12">SUM(E45:E46)</f>
        <v>4</v>
      </c>
      <c r="F44" s="73">
        <f t="shared" si="12"/>
        <v>4</v>
      </c>
      <c r="G44" s="73">
        <f t="shared" si="12"/>
        <v>122</v>
      </c>
      <c r="H44" s="73">
        <f t="shared" si="12"/>
        <v>121</v>
      </c>
      <c r="I44" s="73">
        <f t="shared" si="12"/>
        <v>97</v>
      </c>
      <c r="J44" s="73">
        <f t="shared" si="12"/>
        <v>97</v>
      </c>
      <c r="K44" s="73">
        <f t="shared" si="12"/>
        <v>6</v>
      </c>
      <c r="L44" s="73">
        <f t="shared" si="12"/>
        <v>3</v>
      </c>
      <c r="M44" s="73">
        <f t="shared" si="12"/>
        <v>1</v>
      </c>
      <c r="N44" s="73">
        <f t="shared" si="12"/>
        <v>2</v>
      </c>
      <c r="O44" s="73">
        <f t="shared" si="12"/>
        <v>0</v>
      </c>
      <c r="P44" s="73">
        <f t="shared" si="12"/>
        <v>0</v>
      </c>
      <c r="Q44" s="3"/>
    </row>
    <row r="45" spans="1:17" ht="25.5" customHeight="1" x14ac:dyDescent="0.2">
      <c r="A45" s="62" t="s">
        <v>94</v>
      </c>
      <c r="B45" s="2" t="s">
        <v>95</v>
      </c>
      <c r="C45" s="2" t="str">
        <f>VLOOKUP(B45,serial!$C$1:$D$37,2,FALSE)</f>
        <v>BE_RM</v>
      </c>
      <c r="D45" s="2" t="s">
        <v>96</v>
      </c>
      <c r="E45" s="54">
        <v>1</v>
      </c>
      <c r="F45" s="54">
        <v>1</v>
      </c>
      <c r="G45" s="54">
        <v>85</v>
      </c>
      <c r="H45" s="54">
        <v>85</v>
      </c>
      <c r="I45" s="54">
        <v>65</v>
      </c>
      <c r="J45" s="54">
        <v>65</v>
      </c>
      <c r="K45" s="54">
        <v>2</v>
      </c>
      <c r="L45" s="54">
        <v>2</v>
      </c>
      <c r="M45" s="54">
        <v>0</v>
      </c>
      <c r="N45" s="54">
        <v>0</v>
      </c>
      <c r="O45" s="54">
        <v>0</v>
      </c>
      <c r="P45" s="54">
        <v>0</v>
      </c>
      <c r="Q45" s="3"/>
    </row>
    <row r="46" spans="1:17" ht="39" customHeight="1" x14ac:dyDescent="0.2">
      <c r="A46" s="62" t="s">
        <v>97</v>
      </c>
      <c r="B46" s="2" t="s">
        <v>98</v>
      </c>
      <c r="C46" s="2" t="str">
        <f>VLOOKUP(B46,serial!$C$1:$D$37,2,FALSE)</f>
        <v>BE_PT</v>
      </c>
      <c r="D46" s="2" t="s">
        <v>99</v>
      </c>
      <c r="E46" s="54">
        <v>3</v>
      </c>
      <c r="F46" s="54">
        <v>3</v>
      </c>
      <c r="G46" s="54">
        <v>37</v>
      </c>
      <c r="H46" s="54">
        <v>36</v>
      </c>
      <c r="I46" s="54">
        <v>32</v>
      </c>
      <c r="J46" s="54">
        <v>32</v>
      </c>
      <c r="K46" s="54">
        <v>4</v>
      </c>
      <c r="L46" s="54">
        <v>1</v>
      </c>
      <c r="M46" s="54">
        <v>1</v>
      </c>
      <c r="N46" s="54">
        <v>2</v>
      </c>
      <c r="O46" s="54">
        <v>0</v>
      </c>
      <c r="P46" s="54">
        <v>0</v>
      </c>
      <c r="Q46" s="3"/>
    </row>
    <row r="47" spans="1:17" ht="25.5" customHeight="1" x14ac:dyDescent="0.2">
      <c r="A47" s="74" t="s">
        <v>100</v>
      </c>
      <c r="B47" s="50"/>
      <c r="C47" s="50"/>
      <c r="D47" s="50"/>
      <c r="E47" s="73">
        <f t="shared" ref="E47:P47" si="13">SUM(E48:E50)</f>
        <v>45</v>
      </c>
      <c r="F47" s="73">
        <f t="shared" si="13"/>
        <v>41</v>
      </c>
      <c r="G47" s="73">
        <f t="shared" si="13"/>
        <v>262</v>
      </c>
      <c r="H47" s="73">
        <f t="shared" si="13"/>
        <v>249</v>
      </c>
      <c r="I47" s="73">
        <f t="shared" si="13"/>
        <v>203</v>
      </c>
      <c r="J47" s="73">
        <f t="shared" si="13"/>
        <v>198</v>
      </c>
      <c r="K47" s="73">
        <f t="shared" si="13"/>
        <v>9</v>
      </c>
      <c r="L47" s="73">
        <f t="shared" si="13"/>
        <v>1</v>
      </c>
      <c r="M47" s="73">
        <f t="shared" si="13"/>
        <v>4</v>
      </c>
      <c r="N47" s="73">
        <f t="shared" si="13"/>
        <v>22</v>
      </c>
      <c r="O47" s="73">
        <f t="shared" si="13"/>
        <v>0</v>
      </c>
      <c r="P47" s="73">
        <f t="shared" si="13"/>
        <v>4</v>
      </c>
      <c r="Q47" s="3"/>
    </row>
    <row r="48" spans="1:17" ht="25.5" customHeight="1" x14ac:dyDescent="0.2">
      <c r="A48" s="62" t="s">
        <v>101</v>
      </c>
      <c r="B48" s="2" t="s">
        <v>102</v>
      </c>
      <c r="C48" s="2" t="str">
        <f>VLOOKUP(B48,serial!$C$1:$D$37,2,FALSE)</f>
        <v>BT_RM</v>
      </c>
      <c r="D48" s="2" t="s">
        <v>103</v>
      </c>
      <c r="E48" s="54">
        <v>1</v>
      </c>
      <c r="F48" s="54">
        <v>1</v>
      </c>
      <c r="G48" s="54">
        <v>46</v>
      </c>
      <c r="H48" s="54">
        <v>46</v>
      </c>
      <c r="I48" s="54">
        <v>23</v>
      </c>
      <c r="J48" s="54">
        <v>23</v>
      </c>
      <c r="K48" s="54">
        <v>0</v>
      </c>
      <c r="L48" s="54">
        <v>0</v>
      </c>
      <c r="M48" s="54">
        <v>0</v>
      </c>
      <c r="N48" s="54">
        <v>4</v>
      </c>
      <c r="O48" s="54">
        <v>0</v>
      </c>
      <c r="P48" s="54">
        <v>2</v>
      </c>
      <c r="Q48" s="3"/>
    </row>
    <row r="49" spans="1:17" ht="39" customHeight="1" x14ac:dyDescent="0.2">
      <c r="A49" s="62" t="s">
        <v>104</v>
      </c>
      <c r="B49" s="2" t="s">
        <v>105</v>
      </c>
      <c r="C49" s="2" t="str">
        <f>VLOOKUP(B49,serial!$C$1:$D$37,2,FALSE)</f>
        <v>BT_PT</v>
      </c>
      <c r="D49" s="2" t="s">
        <v>106</v>
      </c>
      <c r="E49" s="54">
        <v>14</v>
      </c>
      <c r="F49" s="54">
        <v>14</v>
      </c>
      <c r="G49" s="54">
        <v>74</v>
      </c>
      <c r="H49" s="54">
        <v>69</v>
      </c>
      <c r="I49" s="54">
        <v>56</v>
      </c>
      <c r="J49" s="54">
        <v>53</v>
      </c>
      <c r="K49" s="54">
        <v>2</v>
      </c>
      <c r="L49" s="54">
        <v>1</v>
      </c>
      <c r="M49" s="54">
        <v>1</v>
      </c>
      <c r="N49" s="54">
        <v>6</v>
      </c>
      <c r="O49" s="54">
        <v>0</v>
      </c>
      <c r="P49" s="54">
        <v>2</v>
      </c>
      <c r="Q49" s="3"/>
    </row>
    <row r="50" spans="1:17" ht="25.5" customHeight="1" x14ac:dyDescent="0.2">
      <c r="A50" s="75" t="s">
        <v>107</v>
      </c>
      <c r="B50" s="2" t="s">
        <v>44</v>
      </c>
      <c r="C50" s="2" t="str">
        <f>VLOOKUP(B50,serial!$C$1:$D$37,2,FALSE)</f>
        <v>BT_SP</v>
      </c>
      <c r="D50" s="2" t="s">
        <v>108</v>
      </c>
      <c r="E50" s="54">
        <v>30</v>
      </c>
      <c r="F50" s="54">
        <v>26</v>
      </c>
      <c r="G50" s="54">
        <v>142</v>
      </c>
      <c r="H50" s="54">
        <v>134</v>
      </c>
      <c r="I50" s="54">
        <v>124</v>
      </c>
      <c r="J50" s="54">
        <v>122</v>
      </c>
      <c r="K50" s="54">
        <v>7</v>
      </c>
      <c r="L50" s="54">
        <v>0</v>
      </c>
      <c r="M50" s="54">
        <v>3</v>
      </c>
      <c r="N50" s="54">
        <v>12</v>
      </c>
      <c r="O50" s="54">
        <v>0</v>
      </c>
      <c r="P50" s="54">
        <v>0</v>
      </c>
      <c r="Q50" s="3"/>
    </row>
    <row r="51" spans="1:17" ht="25.5" customHeight="1" x14ac:dyDescent="0.2">
      <c r="A51" s="57" t="s">
        <v>109</v>
      </c>
      <c r="B51" s="2"/>
      <c r="C51" s="2"/>
      <c r="D51" s="2"/>
      <c r="E51" s="128">
        <f t="shared" ref="E51:P51" si="14">SUM(E52:E53)</f>
        <v>4</v>
      </c>
      <c r="F51" s="128">
        <f t="shared" si="14"/>
        <v>4</v>
      </c>
      <c r="G51" s="128">
        <f t="shared" si="14"/>
        <v>29</v>
      </c>
      <c r="H51" s="128">
        <f t="shared" si="14"/>
        <v>24</v>
      </c>
      <c r="I51" s="128">
        <f t="shared" si="14"/>
        <v>10</v>
      </c>
      <c r="J51" s="128">
        <f t="shared" si="14"/>
        <v>9</v>
      </c>
      <c r="K51" s="128">
        <f t="shared" si="14"/>
        <v>3</v>
      </c>
      <c r="L51" s="128">
        <f t="shared" si="14"/>
        <v>0</v>
      </c>
      <c r="M51" s="128">
        <f t="shared" si="14"/>
        <v>2</v>
      </c>
      <c r="N51" s="128">
        <f t="shared" si="14"/>
        <v>0</v>
      </c>
      <c r="O51" s="128">
        <f t="shared" si="14"/>
        <v>0</v>
      </c>
      <c r="P51" s="128">
        <f t="shared" si="14"/>
        <v>0</v>
      </c>
      <c r="Q51" s="3"/>
    </row>
    <row r="52" spans="1:17" ht="25.5" customHeight="1" x14ac:dyDescent="0.2">
      <c r="A52" s="21" t="s">
        <v>110</v>
      </c>
      <c r="B52" s="2" t="s">
        <v>111</v>
      </c>
      <c r="C52" s="2" t="str">
        <f>VLOOKUP(B52,serial!$C$1:$D$37,2,FALSE)</f>
        <v>BAM_RM</v>
      </c>
      <c r="D52" s="2" t="s">
        <v>112</v>
      </c>
      <c r="E52" s="54">
        <v>1</v>
      </c>
      <c r="F52" s="54">
        <v>1</v>
      </c>
      <c r="G52" s="54">
        <v>18</v>
      </c>
      <c r="H52" s="54">
        <v>13</v>
      </c>
      <c r="I52" s="54">
        <v>4</v>
      </c>
      <c r="J52" s="54">
        <v>3</v>
      </c>
      <c r="K52" s="54">
        <v>1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3"/>
    </row>
    <row r="53" spans="1:17" ht="41.25" customHeight="1" x14ac:dyDescent="0.2">
      <c r="A53" s="21" t="s">
        <v>113</v>
      </c>
      <c r="B53" s="2" t="s">
        <v>114</v>
      </c>
      <c r="C53" s="2" t="str">
        <f>VLOOKUP(B53,serial!$C$1:$D$37,2,FALSE)</f>
        <v>BAM_PT</v>
      </c>
      <c r="D53" s="2" t="s">
        <v>115</v>
      </c>
      <c r="E53" s="54">
        <v>3</v>
      </c>
      <c r="F53" s="54">
        <v>3</v>
      </c>
      <c r="G53" s="54">
        <v>11</v>
      </c>
      <c r="H53" s="54">
        <v>11</v>
      </c>
      <c r="I53" s="54">
        <v>6</v>
      </c>
      <c r="J53" s="54">
        <v>6</v>
      </c>
      <c r="K53" s="54">
        <v>2</v>
      </c>
      <c r="L53" s="54">
        <v>0</v>
      </c>
      <c r="M53" s="54">
        <v>2</v>
      </c>
      <c r="N53" s="54">
        <v>0</v>
      </c>
      <c r="O53" s="54">
        <v>0</v>
      </c>
      <c r="P53" s="54">
        <v>0</v>
      </c>
      <c r="Q53" s="3"/>
    </row>
    <row r="54" spans="1:17" ht="25.5" customHeight="1" x14ac:dyDescent="0.2">
      <c r="A54" s="76" t="s">
        <v>116</v>
      </c>
      <c r="B54" s="77"/>
      <c r="C54" s="77"/>
      <c r="D54" s="77"/>
      <c r="E54" s="79">
        <f t="shared" ref="E54:P54" si="15">E26+E17+E14+E11</f>
        <v>1832</v>
      </c>
      <c r="F54" s="79">
        <f t="shared" si="15"/>
        <v>1683</v>
      </c>
      <c r="G54" s="79">
        <f t="shared" si="15"/>
        <v>7167</v>
      </c>
      <c r="H54" s="79">
        <f t="shared" si="15"/>
        <v>6702</v>
      </c>
      <c r="I54" s="79">
        <f t="shared" si="15"/>
        <v>5277</v>
      </c>
      <c r="J54" s="79">
        <f t="shared" si="15"/>
        <v>5156</v>
      </c>
      <c r="K54" s="79">
        <f t="shared" si="15"/>
        <v>315</v>
      </c>
      <c r="L54" s="79">
        <f t="shared" si="15"/>
        <v>60</v>
      </c>
      <c r="M54" s="79">
        <f t="shared" si="15"/>
        <v>102</v>
      </c>
      <c r="N54" s="79">
        <f t="shared" si="15"/>
        <v>1283</v>
      </c>
      <c r="O54" s="79">
        <f t="shared" si="15"/>
        <v>37</v>
      </c>
      <c r="P54" s="79">
        <f t="shared" si="15"/>
        <v>766</v>
      </c>
      <c r="Q54" s="3"/>
    </row>
    <row r="55" spans="1:17" ht="12.75" customHeight="1" x14ac:dyDescent="0.2">
      <c r="A55" s="3"/>
      <c r="B55" s="3"/>
      <c r="C55" s="3"/>
      <c r="D55" s="3"/>
      <c r="E55" s="25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">
      <c r="A56" s="3"/>
      <c r="B56" s="3"/>
      <c r="C56" s="3"/>
      <c r="D56" s="3"/>
      <c r="E56" s="25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2.75" customHeight="1" x14ac:dyDescent="0.2">
      <c r="A57" s="3"/>
      <c r="B57" s="3"/>
      <c r="C57" s="3"/>
      <c r="D57" s="3"/>
      <c r="E57" s="25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">
      <c r="A58" s="3"/>
      <c r="B58" s="3"/>
      <c r="C58" s="3"/>
      <c r="D58" s="3"/>
      <c r="E58" s="25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">
      <c r="A59" s="3"/>
      <c r="B59" s="3"/>
      <c r="C59" s="3"/>
      <c r="D59" s="3"/>
      <c r="E59" s="25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">
      <c r="A60" s="3"/>
      <c r="B60" s="3"/>
      <c r="C60" s="3"/>
      <c r="D60" s="3"/>
      <c r="E60" s="25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">
      <c r="A61" s="3"/>
      <c r="B61" s="3"/>
      <c r="C61" s="3"/>
      <c r="D61" s="3"/>
      <c r="E61" s="25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">
      <c r="A62" s="3"/>
      <c r="B62" s="3"/>
      <c r="C62" s="3"/>
      <c r="D62" s="3"/>
      <c r="E62" s="25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">
      <c r="A63" s="3"/>
      <c r="B63" s="3"/>
      <c r="C63" s="3"/>
      <c r="D63" s="3"/>
      <c r="E63" s="25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">
      <c r="A64" s="3"/>
      <c r="B64" s="3"/>
      <c r="C64" s="3"/>
      <c r="D64" s="3"/>
      <c r="E64" s="25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2.75" customHeight="1" x14ac:dyDescent="0.2">
      <c r="A65" s="3"/>
      <c r="B65" s="3"/>
      <c r="C65" s="3"/>
      <c r="D65" s="3"/>
      <c r="E65" s="25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2.75" customHeight="1" x14ac:dyDescent="0.2">
      <c r="A66" s="3"/>
      <c r="B66" s="3"/>
      <c r="C66" s="3"/>
      <c r="D66" s="3"/>
      <c r="E66" s="25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2.75" customHeight="1" x14ac:dyDescent="0.2">
      <c r="A67" s="3"/>
      <c r="B67" s="3"/>
      <c r="C67" s="3"/>
      <c r="D67" s="3"/>
      <c r="E67" s="25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2.75" customHeight="1" x14ac:dyDescent="0.2">
      <c r="A68" s="3"/>
      <c r="B68" s="3"/>
      <c r="C68" s="3"/>
      <c r="D68" s="3"/>
      <c r="E68" s="25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2.75" customHeight="1" x14ac:dyDescent="0.2">
      <c r="A69" s="3"/>
      <c r="B69" s="3"/>
      <c r="C69" s="3"/>
      <c r="D69" s="3"/>
      <c r="E69" s="25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2.75" customHeight="1" x14ac:dyDescent="0.2">
      <c r="A70" s="3"/>
      <c r="B70" s="3"/>
      <c r="C70" s="3"/>
      <c r="D70" s="3"/>
      <c r="E70" s="25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2.75" customHeight="1" x14ac:dyDescent="0.2">
      <c r="A71" s="3"/>
      <c r="B71" s="3"/>
      <c r="C71" s="3"/>
      <c r="D71" s="3"/>
      <c r="E71" s="25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2.75" customHeight="1" x14ac:dyDescent="0.2">
      <c r="A72" s="3"/>
      <c r="B72" s="3"/>
      <c r="C72" s="3"/>
      <c r="D72" s="3"/>
      <c r="E72" s="25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2.75" customHeight="1" x14ac:dyDescent="0.2">
      <c r="A73" s="3"/>
      <c r="B73" s="3"/>
      <c r="C73" s="3"/>
      <c r="D73" s="3"/>
      <c r="E73" s="25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2.75" customHeight="1" x14ac:dyDescent="0.2">
      <c r="A74" s="3"/>
      <c r="B74" s="3"/>
      <c r="C74" s="3"/>
      <c r="D74" s="3"/>
      <c r="E74" s="25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2.75" customHeight="1" x14ac:dyDescent="0.2">
      <c r="A75" s="3"/>
      <c r="B75" s="3"/>
      <c r="C75" s="3"/>
      <c r="D75" s="3"/>
      <c r="E75" s="25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2.75" customHeight="1" x14ac:dyDescent="0.2">
      <c r="A76" s="3"/>
      <c r="B76" s="3"/>
      <c r="C76" s="3"/>
      <c r="D76" s="3"/>
      <c r="E76" s="25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2.75" customHeight="1" x14ac:dyDescent="0.2">
      <c r="A77" s="3"/>
      <c r="B77" s="3"/>
      <c r="C77" s="3"/>
      <c r="D77" s="3"/>
      <c r="E77" s="25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2.75" customHeight="1" x14ac:dyDescent="0.2">
      <c r="A78" s="3"/>
      <c r="B78" s="3"/>
      <c r="C78" s="3"/>
      <c r="D78" s="3"/>
      <c r="E78" s="25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2.75" customHeight="1" x14ac:dyDescent="0.2">
      <c r="A79" s="3"/>
      <c r="B79" s="3"/>
      <c r="C79" s="3"/>
      <c r="D79" s="3"/>
      <c r="E79" s="25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2.75" customHeight="1" x14ac:dyDescent="0.2">
      <c r="A80" s="3"/>
      <c r="B80" s="3"/>
      <c r="C80" s="3"/>
      <c r="D80" s="3"/>
      <c r="E80" s="25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">
      <c r="A81" s="3"/>
      <c r="B81" s="3"/>
      <c r="C81" s="3"/>
      <c r="D81" s="3"/>
      <c r="E81" s="25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">
      <c r="A82" s="3"/>
      <c r="B82" s="3"/>
      <c r="C82" s="3"/>
      <c r="D82" s="3"/>
      <c r="E82" s="25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">
      <c r="A83" s="3"/>
      <c r="B83" s="3"/>
      <c r="C83" s="3"/>
      <c r="D83" s="3"/>
      <c r="E83" s="25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">
      <c r="A84" s="3"/>
      <c r="B84" s="3"/>
      <c r="C84" s="3"/>
      <c r="D84" s="3"/>
      <c r="E84" s="25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">
      <c r="A85" s="3"/>
      <c r="B85" s="3"/>
      <c r="C85" s="3"/>
      <c r="D85" s="3"/>
      <c r="E85" s="25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">
      <c r="A86" s="3"/>
      <c r="B86" s="3"/>
      <c r="C86" s="3"/>
      <c r="D86" s="3"/>
      <c r="E86" s="25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">
      <c r="A87" s="3"/>
      <c r="B87" s="3"/>
      <c r="C87" s="3"/>
      <c r="D87" s="3"/>
      <c r="E87" s="25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">
      <c r="A88" s="3"/>
      <c r="B88" s="3"/>
      <c r="C88" s="3"/>
      <c r="D88" s="3"/>
      <c r="E88" s="25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">
      <c r="A89" s="3"/>
      <c r="B89" s="3"/>
      <c r="C89" s="3"/>
      <c r="D89" s="3"/>
      <c r="E89" s="25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">
      <c r="A90" s="3"/>
      <c r="B90" s="3"/>
      <c r="C90" s="3"/>
      <c r="D90" s="3"/>
      <c r="E90" s="25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">
      <c r="A91" s="3"/>
      <c r="B91" s="3"/>
      <c r="C91" s="3"/>
      <c r="D91" s="3"/>
      <c r="E91" s="25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">
      <c r="A92" s="3"/>
      <c r="B92" s="3"/>
      <c r="C92" s="3"/>
      <c r="D92" s="3"/>
      <c r="E92" s="25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">
      <c r="A93" s="3"/>
      <c r="B93" s="3"/>
      <c r="C93" s="3"/>
      <c r="D93" s="3"/>
      <c r="E93" s="25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">
      <c r="A94" s="3"/>
      <c r="B94" s="3"/>
      <c r="C94" s="3"/>
      <c r="D94" s="3"/>
      <c r="E94" s="25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">
      <c r="A95" s="3"/>
      <c r="B95" s="3"/>
      <c r="C95" s="3"/>
      <c r="D95" s="3"/>
      <c r="E95" s="25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">
      <c r="A96" s="3"/>
      <c r="B96" s="3"/>
      <c r="C96" s="3"/>
      <c r="D96" s="3"/>
      <c r="E96" s="25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2.75" customHeight="1" x14ac:dyDescent="0.2">
      <c r="A97" s="3"/>
      <c r="B97" s="3"/>
      <c r="C97" s="3"/>
      <c r="D97" s="3"/>
      <c r="E97" s="25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2.75" customHeight="1" x14ac:dyDescent="0.2">
      <c r="A98" s="3"/>
      <c r="B98" s="3"/>
      <c r="C98" s="3"/>
      <c r="D98" s="3"/>
      <c r="E98" s="25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2.75" customHeight="1" x14ac:dyDescent="0.2">
      <c r="A99" s="3"/>
      <c r="B99" s="3"/>
      <c r="C99" s="3"/>
      <c r="D99" s="3"/>
      <c r="E99" s="25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2.75" customHeight="1" x14ac:dyDescent="0.2">
      <c r="A100" s="3"/>
      <c r="B100" s="3"/>
      <c r="C100" s="3"/>
      <c r="D100" s="3"/>
      <c r="E100" s="25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 customHeight="1" x14ac:dyDescent="0.2">
      <c r="A101" s="3"/>
      <c r="B101" s="3"/>
      <c r="C101" s="3"/>
      <c r="D101" s="3"/>
      <c r="E101" s="25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 customHeight="1" x14ac:dyDescent="0.2">
      <c r="A102" s="3"/>
      <c r="B102" s="3"/>
      <c r="C102" s="3"/>
      <c r="D102" s="3"/>
      <c r="E102" s="25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 customHeight="1" x14ac:dyDescent="0.2">
      <c r="A103" s="3"/>
      <c r="B103" s="3"/>
      <c r="C103" s="3"/>
      <c r="D103" s="3"/>
      <c r="E103" s="25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 customHeight="1" x14ac:dyDescent="0.2">
      <c r="A104" s="3"/>
      <c r="B104" s="3"/>
      <c r="C104" s="3"/>
      <c r="D104" s="3"/>
      <c r="E104" s="25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 customHeight="1" x14ac:dyDescent="0.2">
      <c r="A105" s="3"/>
      <c r="B105" s="3"/>
      <c r="C105" s="3"/>
      <c r="D105" s="3"/>
      <c r="E105" s="25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 customHeight="1" x14ac:dyDescent="0.2">
      <c r="A106" s="3"/>
      <c r="B106" s="3"/>
      <c r="C106" s="3"/>
      <c r="D106" s="3"/>
      <c r="E106" s="25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2.75" customHeight="1" x14ac:dyDescent="0.2">
      <c r="A107" s="3"/>
      <c r="B107" s="3"/>
      <c r="C107" s="3"/>
      <c r="D107" s="3"/>
      <c r="E107" s="25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2.75" customHeight="1" x14ac:dyDescent="0.2">
      <c r="A108" s="3"/>
      <c r="B108" s="3"/>
      <c r="C108" s="3"/>
      <c r="D108" s="3"/>
      <c r="E108" s="25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 customHeight="1" x14ac:dyDescent="0.2">
      <c r="A109" s="3"/>
      <c r="B109" s="3"/>
      <c r="C109" s="3"/>
      <c r="D109" s="3"/>
      <c r="E109" s="25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 customHeight="1" x14ac:dyDescent="0.2">
      <c r="A110" s="3"/>
      <c r="B110" s="3"/>
      <c r="C110" s="3"/>
      <c r="D110" s="3"/>
      <c r="E110" s="25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 customHeight="1" x14ac:dyDescent="0.2">
      <c r="A111" s="3"/>
      <c r="B111" s="3"/>
      <c r="C111" s="3"/>
      <c r="D111" s="3"/>
      <c r="E111" s="25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 customHeight="1" x14ac:dyDescent="0.2">
      <c r="A112" s="3"/>
      <c r="B112" s="3"/>
      <c r="C112" s="3"/>
      <c r="D112" s="3"/>
      <c r="E112" s="25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 customHeight="1" x14ac:dyDescent="0.2">
      <c r="A113" s="3"/>
      <c r="B113" s="3"/>
      <c r="C113" s="3"/>
      <c r="D113" s="3"/>
      <c r="E113" s="25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 customHeight="1" x14ac:dyDescent="0.2">
      <c r="A114" s="3"/>
      <c r="B114" s="3"/>
      <c r="C114" s="3"/>
      <c r="D114" s="3"/>
      <c r="E114" s="25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 customHeight="1" x14ac:dyDescent="0.2">
      <c r="A115" s="3"/>
      <c r="B115" s="3"/>
      <c r="C115" s="3"/>
      <c r="D115" s="3"/>
      <c r="E115" s="25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 customHeight="1" x14ac:dyDescent="0.2">
      <c r="A116" s="3"/>
      <c r="B116" s="3"/>
      <c r="C116" s="3"/>
      <c r="D116" s="3"/>
      <c r="E116" s="25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 customHeight="1" x14ac:dyDescent="0.2">
      <c r="A117" s="3"/>
      <c r="B117" s="3"/>
      <c r="C117" s="3"/>
      <c r="D117" s="3"/>
      <c r="E117" s="25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 customHeight="1" x14ac:dyDescent="0.2">
      <c r="A118" s="3"/>
      <c r="B118" s="3"/>
      <c r="C118" s="3"/>
      <c r="D118" s="3"/>
      <c r="E118" s="25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 customHeight="1" x14ac:dyDescent="0.2">
      <c r="A119" s="3"/>
      <c r="B119" s="3"/>
      <c r="C119" s="3"/>
      <c r="D119" s="3"/>
      <c r="E119" s="25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 customHeight="1" x14ac:dyDescent="0.2">
      <c r="A120" s="3"/>
      <c r="B120" s="3"/>
      <c r="C120" s="3"/>
      <c r="D120" s="3"/>
      <c r="E120" s="25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 customHeight="1" x14ac:dyDescent="0.2">
      <c r="A121" s="3"/>
      <c r="B121" s="3"/>
      <c r="C121" s="3"/>
      <c r="D121" s="3"/>
      <c r="E121" s="25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 customHeight="1" x14ac:dyDescent="0.2">
      <c r="A122" s="3"/>
      <c r="B122" s="3"/>
      <c r="C122" s="3"/>
      <c r="D122" s="3"/>
      <c r="E122" s="25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 customHeight="1" x14ac:dyDescent="0.2">
      <c r="A123" s="3"/>
      <c r="B123" s="3"/>
      <c r="C123" s="3"/>
      <c r="D123" s="3"/>
      <c r="E123" s="25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 customHeight="1" x14ac:dyDescent="0.2">
      <c r="A124" s="3"/>
      <c r="B124" s="3"/>
      <c r="C124" s="3"/>
      <c r="D124" s="3"/>
      <c r="E124" s="25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 customHeight="1" x14ac:dyDescent="0.2">
      <c r="A125" s="3"/>
      <c r="B125" s="3"/>
      <c r="C125" s="3"/>
      <c r="D125" s="3"/>
      <c r="E125" s="25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 customHeight="1" x14ac:dyDescent="0.2">
      <c r="A126" s="3"/>
      <c r="B126" s="3"/>
      <c r="C126" s="3"/>
      <c r="D126" s="3"/>
      <c r="E126" s="25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 customHeight="1" x14ac:dyDescent="0.2">
      <c r="A127" s="3"/>
      <c r="B127" s="3"/>
      <c r="C127" s="3"/>
      <c r="D127" s="3"/>
      <c r="E127" s="25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 customHeight="1" x14ac:dyDescent="0.2">
      <c r="A128" s="3"/>
      <c r="B128" s="3"/>
      <c r="C128" s="3"/>
      <c r="D128" s="3"/>
      <c r="E128" s="25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 customHeight="1" x14ac:dyDescent="0.2">
      <c r="A129" s="3"/>
      <c r="B129" s="3"/>
      <c r="C129" s="3"/>
      <c r="D129" s="3"/>
      <c r="E129" s="25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 customHeight="1" x14ac:dyDescent="0.2">
      <c r="A130" s="3"/>
      <c r="B130" s="3"/>
      <c r="C130" s="3"/>
      <c r="D130" s="3"/>
      <c r="E130" s="25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 customHeight="1" x14ac:dyDescent="0.2">
      <c r="A131" s="3"/>
      <c r="B131" s="3"/>
      <c r="C131" s="3"/>
      <c r="D131" s="3"/>
      <c r="E131" s="25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 customHeight="1" x14ac:dyDescent="0.2">
      <c r="A132" s="3"/>
      <c r="B132" s="3"/>
      <c r="C132" s="3"/>
      <c r="D132" s="3"/>
      <c r="E132" s="25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 customHeight="1" x14ac:dyDescent="0.2">
      <c r="A133" s="3"/>
      <c r="B133" s="3"/>
      <c r="C133" s="3"/>
      <c r="D133" s="3"/>
      <c r="E133" s="25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 customHeight="1" x14ac:dyDescent="0.2">
      <c r="A134" s="3"/>
      <c r="B134" s="3"/>
      <c r="C134" s="3"/>
      <c r="D134" s="3"/>
      <c r="E134" s="25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 customHeight="1" x14ac:dyDescent="0.2">
      <c r="A135" s="3"/>
      <c r="B135" s="3"/>
      <c r="C135" s="3"/>
      <c r="D135" s="3"/>
      <c r="E135" s="25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 customHeight="1" x14ac:dyDescent="0.2">
      <c r="A136" s="3"/>
      <c r="B136" s="3"/>
      <c r="C136" s="3"/>
      <c r="D136" s="3"/>
      <c r="E136" s="25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 customHeight="1" x14ac:dyDescent="0.2">
      <c r="A137" s="3"/>
      <c r="B137" s="3"/>
      <c r="C137" s="3"/>
      <c r="D137" s="3"/>
      <c r="E137" s="25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 customHeight="1" x14ac:dyDescent="0.2">
      <c r="A138" s="3"/>
      <c r="B138" s="3"/>
      <c r="C138" s="3"/>
      <c r="D138" s="3"/>
      <c r="E138" s="25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 customHeight="1" x14ac:dyDescent="0.2">
      <c r="A139" s="3"/>
      <c r="B139" s="3"/>
      <c r="C139" s="3"/>
      <c r="D139" s="3"/>
      <c r="E139" s="25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 customHeight="1" x14ac:dyDescent="0.2">
      <c r="A140" s="3"/>
      <c r="B140" s="3"/>
      <c r="C140" s="3"/>
      <c r="D140" s="3"/>
      <c r="E140" s="25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2.75" customHeight="1" x14ac:dyDescent="0.2">
      <c r="A141" s="3"/>
      <c r="B141" s="3"/>
      <c r="C141" s="3"/>
      <c r="D141" s="3"/>
      <c r="E141" s="25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2.75" customHeight="1" x14ac:dyDescent="0.2">
      <c r="A142" s="3"/>
      <c r="B142" s="3"/>
      <c r="C142" s="3"/>
      <c r="D142" s="3"/>
      <c r="E142" s="25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 customHeight="1" x14ac:dyDescent="0.2">
      <c r="A143" s="3"/>
      <c r="B143" s="3"/>
      <c r="C143" s="3"/>
      <c r="D143" s="3"/>
      <c r="E143" s="25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 customHeight="1" x14ac:dyDescent="0.2">
      <c r="A144" s="3"/>
      <c r="B144" s="3"/>
      <c r="C144" s="3"/>
      <c r="D144" s="3"/>
      <c r="E144" s="25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 customHeight="1" x14ac:dyDescent="0.2">
      <c r="A145" s="3"/>
      <c r="B145" s="3"/>
      <c r="C145" s="3"/>
      <c r="D145" s="3"/>
      <c r="E145" s="25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 customHeight="1" x14ac:dyDescent="0.2">
      <c r="A146" s="3"/>
      <c r="B146" s="3"/>
      <c r="C146" s="3"/>
      <c r="D146" s="3"/>
      <c r="E146" s="25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 customHeight="1" x14ac:dyDescent="0.2">
      <c r="A147" s="3"/>
      <c r="B147" s="3"/>
      <c r="C147" s="3"/>
      <c r="D147" s="3"/>
      <c r="E147" s="25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 customHeight="1" x14ac:dyDescent="0.2">
      <c r="A148" s="3"/>
      <c r="B148" s="3"/>
      <c r="C148" s="3"/>
      <c r="D148" s="3"/>
      <c r="E148" s="25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 customHeight="1" x14ac:dyDescent="0.2">
      <c r="A149" s="3"/>
      <c r="B149" s="3"/>
      <c r="C149" s="3"/>
      <c r="D149" s="3"/>
      <c r="E149" s="25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 customHeight="1" x14ac:dyDescent="0.2">
      <c r="A150" s="3"/>
      <c r="B150" s="3"/>
      <c r="C150" s="3"/>
      <c r="D150" s="3"/>
      <c r="E150" s="25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 customHeight="1" x14ac:dyDescent="0.2">
      <c r="A151" s="3"/>
      <c r="B151" s="3"/>
      <c r="C151" s="3"/>
      <c r="D151" s="3"/>
      <c r="E151" s="25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 customHeight="1" x14ac:dyDescent="0.2">
      <c r="A152" s="3"/>
      <c r="B152" s="3"/>
      <c r="C152" s="3"/>
      <c r="D152" s="3"/>
      <c r="E152" s="25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 customHeight="1" x14ac:dyDescent="0.2">
      <c r="A153" s="3"/>
      <c r="B153" s="3"/>
      <c r="C153" s="3"/>
      <c r="D153" s="3"/>
      <c r="E153" s="25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 customHeight="1" x14ac:dyDescent="0.2">
      <c r="A154" s="3"/>
      <c r="B154" s="3"/>
      <c r="C154" s="3"/>
      <c r="D154" s="3"/>
      <c r="E154" s="25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 customHeight="1" x14ac:dyDescent="0.2">
      <c r="A155" s="3"/>
      <c r="B155" s="3"/>
      <c r="C155" s="3"/>
      <c r="D155" s="3"/>
      <c r="E155" s="25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 customHeight="1" x14ac:dyDescent="0.2">
      <c r="A156" s="3"/>
      <c r="B156" s="3"/>
      <c r="C156" s="3"/>
      <c r="D156" s="3"/>
      <c r="E156" s="25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 customHeight="1" x14ac:dyDescent="0.2">
      <c r="A157" s="3"/>
      <c r="B157" s="3"/>
      <c r="C157" s="3"/>
      <c r="D157" s="3"/>
      <c r="E157" s="25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 customHeight="1" x14ac:dyDescent="0.2">
      <c r="A158" s="3"/>
      <c r="B158" s="3"/>
      <c r="C158" s="3"/>
      <c r="D158" s="3"/>
      <c r="E158" s="25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2.75" customHeight="1" x14ac:dyDescent="0.2">
      <c r="A159" s="3"/>
      <c r="B159" s="3"/>
      <c r="C159" s="3"/>
      <c r="D159" s="3"/>
      <c r="E159" s="25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2.75" customHeight="1" x14ac:dyDescent="0.2">
      <c r="A160" s="3"/>
      <c r="B160" s="3"/>
      <c r="C160" s="3"/>
      <c r="D160" s="3"/>
      <c r="E160" s="25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2.75" customHeight="1" x14ac:dyDescent="0.2">
      <c r="A161" s="3"/>
      <c r="B161" s="3"/>
      <c r="C161" s="3"/>
      <c r="D161" s="3"/>
      <c r="E161" s="25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2.75" customHeight="1" x14ac:dyDescent="0.2">
      <c r="A162" s="3"/>
      <c r="B162" s="3"/>
      <c r="C162" s="3"/>
      <c r="D162" s="3"/>
      <c r="E162" s="25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2.75" customHeight="1" x14ac:dyDescent="0.2">
      <c r="A163" s="3"/>
      <c r="B163" s="3"/>
      <c r="C163" s="3"/>
      <c r="D163" s="3"/>
      <c r="E163" s="25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2.75" customHeight="1" x14ac:dyDescent="0.2">
      <c r="A164" s="3"/>
      <c r="B164" s="3"/>
      <c r="C164" s="3"/>
      <c r="D164" s="3"/>
      <c r="E164" s="25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2.75" customHeight="1" x14ac:dyDescent="0.2">
      <c r="A165" s="3"/>
      <c r="B165" s="3"/>
      <c r="C165" s="3"/>
      <c r="D165" s="3"/>
      <c r="E165" s="25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2.75" customHeight="1" x14ac:dyDescent="0.2">
      <c r="A166" s="3"/>
      <c r="B166" s="3"/>
      <c r="C166" s="3"/>
      <c r="D166" s="3"/>
      <c r="E166" s="25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2.75" customHeight="1" x14ac:dyDescent="0.2">
      <c r="A167" s="3"/>
      <c r="B167" s="3"/>
      <c r="C167" s="3"/>
      <c r="D167" s="3"/>
      <c r="E167" s="25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2.75" customHeight="1" x14ac:dyDescent="0.2">
      <c r="A168" s="3"/>
      <c r="B168" s="3"/>
      <c r="C168" s="3"/>
      <c r="D168" s="3"/>
      <c r="E168" s="25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2.75" customHeight="1" x14ac:dyDescent="0.2">
      <c r="A169" s="3"/>
      <c r="B169" s="3"/>
      <c r="C169" s="3"/>
      <c r="D169" s="3"/>
      <c r="E169" s="25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2.75" customHeight="1" x14ac:dyDescent="0.2">
      <c r="A170" s="3"/>
      <c r="B170" s="3"/>
      <c r="C170" s="3"/>
      <c r="D170" s="3"/>
      <c r="E170" s="25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2.75" customHeight="1" x14ac:dyDescent="0.2">
      <c r="A171" s="3"/>
      <c r="B171" s="3"/>
      <c r="C171" s="3"/>
      <c r="D171" s="3"/>
      <c r="E171" s="25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2.75" customHeight="1" x14ac:dyDescent="0.2">
      <c r="A172" s="3"/>
      <c r="B172" s="3"/>
      <c r="C172" s="3"/>
      <c r="D172" s="3"/>
      <c r="E172" s="25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2.75" customHeight="1" x14ac:dyDescent="0.2">
      <c r="A173" s="3"/>
      <c r="B173" s="3"/>
      <c r="C173" s="3"/>
      <c r="D173" s="3"/>
      <c r="E173" s="25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2.75" customHeight="1" x14ac:dyDescent="0.2">
      <c r="A174" s="3"/>
      <c r="B174" s="3"/>
      <c r="C174" s="3"/>
      <c r="D174" s="3"/>
      <c r="E174" s="25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2.75" customHeight="1" x14ac:dyDescent="0.2">
      <c r="A175" s="3"/>
      <c r="B175" s="3"/>
      <c r="C175" s="3"/>
      <c r="D175" s="3"/>
      <c r="E175" s="25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 customHeight="1" x14ac:dyDescent="0.2">
      <c r="A176" s="3"/>
      <c r="B176" s="3"/>
      <c r="C176" s="3"/>
      <c r="D176" s="3"/>
      <c r="E176" s="25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 customHeight="1" x14ac:dyDescent="0.2">
      <c r="A177" s="3"/>
      <c r="B177" s="3"/>
      <c r="C177" s="3"/>
      <c r="D177" s="3"/>
      <c r="E177" s="25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 customHeight="1" x14ac:dyDescent="0.2">
      <c r="A178" s="3"/>
      <c r="B178" s="3"/>
      <c r="C178" s="3"/>
      <c r="D178" s="3"/>
      <c r="E178" s="25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 customHeight="1" x14ac:dyDescent="0.2">
      <c r="A179" s="3"/>
      <c r="B179" s="3"/>
      <c r="C179" s="3"/>
      <c r="D179" s="3"/>
      <c r="E179" s="25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 customHeight="1" x14ac:dyDescent="0.2">
      <c r="A180" s="3"/>
      <c r="B180" s="3"/>
      <c r="C180" s="3"/>
      <c r="D180" s="3"/>
      <c r="E180" s="25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 customHeight="1" x14ac:dyDescent="0.2">
      <c r="A181" s="3"/>
      <c r="B181" s="3"/>
      <c r="C181" s="3"/>
      <c r="D181" s="3"/>
      <c r="E181" s="25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 customHeight="1" x14ac:dyDescent="0.2">
      <c r="A182" s="3"/>
      <c r="B182" s="3"/>
      <c r="C182" s="3"/>
      <c r="D182" s="3"/>
      <c r="E182" s="25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 customHeight="1" x14ac:dyDescent="0.2">
      <c r="A183" s="3"/>
      <c r="B183" s="3"/>
      <c r="C183" s="3"/>
      <c r="D183" s="3"/>
      <c r="E183" s="25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 customHeight="1" x14ac:dyDescent="0.2">
      <c r="A184" s="3"/>
      <c r="B184" s="3"/>
      <c r="C184" s="3"/>
      <c r="D184" s="3"/>
      <c r="E184" s="25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 customHeight="1" x14ac:dyDescent="0.2">
      <c r="A185" s="3"/>
      <c r="B185" s="3"/>
      <c r="C185" s="3"/>
      <c r="D185" s="3"/>
      <c r="E185" s="25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 customHeight="1" x14ac:dyDescent="0.2">
      <c r="A186" s="3"/>
      <c r="B186" s="3"/>
      <c r="C186" s="3"/>
      <c r="D186" s="3"/>
      <c r="E186" s="25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 customHeight="1" x14ac:dyDescent="0.2">
      <c r="A187" s="3"/>
      <c r="B187" s="3"/>
      <c r="C187" s="3"/>
      <c r="D187" s="3"/>
      <c r="E187" s="25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2.75" customHeight="1" x14ac:dyDescent="0.2">
      <c r="A188" s="3"/>
      <c r="B188" s="3"/>
      <c r="C188" s="3"/>
      <c r="D188" s="3"/>
      <c r="E188" s="25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 customHeight="1" x14ac:dyDescent="0.2">
      <c r="A189" s="3"/>
      <c r="B189" s="3"/>
      <c r="C189" s="3"/>
      <c r="D189" s="3"/>
      <c r="E189" s="25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 customHeight="1" x14ac:dyDescent="0.2">
      <c r="A190" s="3"/>
      <c r="B190" s="3"/>
      <c r="C190" s="3"/>
      <c r="D190" s="3"/>
      <c r="E190" s="25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 customHeight="1" x14ac:dyDescent="0.2">
      <c r="A191" s="3"/>
      <c r="B191" s="3"/>
      <c r="C191" s="3"/>
      <c r="D191" s="3"/>
      <c r="E191" s="25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 customHeight="1" x14ac:dyDescent="0.2">
      <c r="A192" s="3"/>
      <c r="B192" s="3"/>
      <c r="C192" s="3"/>
      <c r="D192" s="3"/>
      <c r="E192" s="25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2.75" customHeight="1" x14ac:dyDescent="0.2">
      <c r="A193" s="3"/>
      <c r="B193" s="3"/>
      <c r="C193" s="3"/>
      <c r="D193" s="3"/>
      <c r="E193" s="25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 customHeight="1" x14ac:dyDescent="0.2">
      <c r="A194" s="3"/>
      <c r="B194" s="3"/>
      <c r="C194" s="3"/>
      <c r="D194" s="3"/>
      <c r="E194" s="25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 customHeight="1" x14ac:dyDescent="0.2">
      <c r="A195" s="3"/>
      <c r="B195" s="3"/>
      <c r="C195" s="3"/>
      <c r="D195" s="3"/>
      <c r="E195" s="25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 customHeight="1" x14ac:dyDescent="0.2">
      <c r="A196" s="3"/>
      <c r="B196" s="3"/>
      <c r="C196" s="3"/>
      <c r="D196" s="3"/>
      <c r="E196" s="25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 customHeight="1" x14ac:dyDescent="0.2">
      <c r="A197" s="3"/>
      <c r="B197" s="3"/>
      <c r="C197" s="3"/>
      <c r="D197" s="3"/>
      <c r="E197" s="25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2.75" customHeight="1" x14ac:dyDescent="0.2">
      <c r="A198" s="3"/>
      <c r="B198" s="3"/>
      <c r="C198" s="3"/>
      <c r="D198" s="3"/>
      <c r="E198" s="25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 customHeight="1" x14ac:dyDescent="0.2">
      <c r="A199" s="3"/>
      <c r="B199" s="3"/>
      <c r="C199" s="3"/>
      <c r="D199" s="3"/>
      <c r="E199" s="25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 customHeight="1" x14ac:dyDescent="0.2">
      <c r="A200" s="3"/>
      <c r="B200" s="3"/>
      <c r="C200" s="3"/>
      <c r="D200" s="3"/>
      <c r="E200" s="25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 customHeight="1" x14ac:dyDescent="0.2">
      <c r="A201" s="3"/>
      <c r="B201" s="3"/>
      <c r="C201" s="3"/>
      <c r="D201" s="3"/>
      <c r="E201" s="25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 customHeight="1" x14ac:dyDescent="0.2">
      <c r="A202" s="3"/>
      <c r="B202" s="3"/>
      <c r="C202" s="3"/>
      <c r="D202" s="3"/>
      <c r="E202" s="25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2.75" customHeight="1" x14ac:dyDescent="0.2">
      <c r="A203" s="3"/>
      <c r="B203" s="3"/>
      <c r="C203" s="3"/>
      <c r="D203" s="3"/>
      <c r="E203" s="25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 customHeight="1" x14ac:dyDescent="0.2">
      <c r="A204" s="3"/>
      <c r="B204" s="3"/>
      <c r="C204" s="3"/>
      <c r="D204" s="3"/>
      <c r="E204" s="25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 customHeight="1" x14ac:dyDescent="0.2">
      <c r="A205" s="3"/>
      <c r="B205" s="3"/>
      <c r="C205" s="3"/>
      <c r="D205" s="3"/>
      <c r="E205" s="25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 customHeight="1" x14ac:dyDescent="0.2">
      <c r="A206" s="3"/>
      <c r="B206" s="3"/>
      <c r="C206" s="3"/>
      <c r="D206" s="3"/>
      <c r="E206" s="25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 customHeight="1" x14ac:dyDescent="0.2">
      <c r="A207" s="3"/>
      <c r="B207" s="3"/>
      <c r="C207" s="3"/>
      <c r="D207" s="3"/>
      <c r="E207" s="25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2.75" customHeight="1" x14ac:dyDescent="0.2">
      <c r="A208" s="3"/>
      <c r="B208" s="3"/>
      <c r="C208" s="3"/>
      <c r="D208" s="3"/>
      <c r="E208" s="25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 customHeight="1" x14ac:dyDescent="0.2">
      <c r="A209" s="3"/>
      <c r="B209" s="3"/>
      <c r="C209" s="3"/>
      <c r="D209" s="3"/>
      <c r="E209" s="25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 customHeight="1" x14ac:dyDescent="0.2">
      <c r="A210" s="3"/>
      <c r="B210" s="3"/>
      <c r="C210" s="3"/>
      <c r="D210" s="3"/>
      <c r="E210" s="25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 customHeight="1" x14ac:dyDescent="0.2">
      <c r="A211" s="3"/>
      <c r="B211" s="3"/>
      <c r="C211" s="3"/>
      <c r="D211" s="3"/>
      <c r="E211" s="25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 customHeight="1" x14ac:dyDescent="0.2">
      <c r="A212" s="3"/>
      <c r="B212" s="3"/>
      <c r="C212" s="3"/>
      <c r="D212" s="3"/>
      <c r="E212" s="25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2.75" customHeight="1" x14ac:dyDescent="0.2">
      <c r="A213" s="3"/>
      <c r="B213" s="3"/>
      <c r="C213" s="3"/>
      <c r="D213" s="3"/>
      <c r="E213" s="25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 customHeight="1" x14ac:dyDescent="0.2">
      <c r="A214" s="3"/>
      <c r="B214" s="3"/>
      <c r="C214" s="3"/>
      <c r="D214" s="3"/>
      <c r="E214" s="25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 customHeight="1" x14ac:dyDescent="0.2">
      <c r="A215" s="3"/>
      <c r="B215" s="3"/>
      <c r="C215" s="3"/>
      <c r="D215" s="3"/>
      <c r="E215" s="25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 customHeight="1" x14ac:dyDescent="0.2">
      <c r="A216" s="3"/>
      <c r="B216" s="3"/>
      <c r="C216" s="3"/>
      <c r="D216" s="3"/>
      <c r="E216" s="25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 customHeight="1" x14ac:dyDescent="0.2">
      <c r="A217" s="3"/>
      <c r="B217" s="3"/>
      <c r="C217" s="3"/>
      <c r="D217" s="3"/>
      <c r="E217" s="25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2.75" customHeight="1" x14ac:dyDescent="0.2">
      <c r="A218" s="3"/>
      <c r="B218" s="3"/>
      <c r="C218" s="3"/>
      <c r="D218" s="3"/>
      <c r="E218" s="25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 customHeight="1" x14ac:dyDescent="0.2">
      <c r="A219" s="3"/>
      <c r="B219" s="3"/>
      <c r="C219" s="3"/>
      <c r="D219" s="3"/>
      <c r="E219" s="25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 customHeight="1" x14ac:dyDescent="0.2">
      <c r="A220" s="3"/>
      <c r="B220" s="3"/>
      <c r="C220" s="3"/>
      <c r="D220" s="3"/>
      <c r="E220" s="25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 customHeight="1" x14ac:dyDescent="0.2">
      <c r="A221" s="3"/>
      <c r="B221" s="3"/>
      <c r="C221" s="3"/>
      <c r="D221" s="3"/>
      <c r="E221" s="25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 customHeight="1" x14ac:dyDescent="0.2">
      <c r="A222" s="3"/>
      <c r="B222" s="3"/>
      <c r="C222" s="3"/>
      <c r="D222" s="3"/>
      <c r="E222" s="25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2.75" customHeight="1" x14ac:dyDescent="0.2">
      <c r="A223" s="3"/>
      <c r="B223" s="3"/>
      <c r="C223" s="3"/>
      <c r="D223" s="3"/>
      <c r="E223" s="25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 customHeight="1" x14ac:dyDescent="0.2">
      <c r="A224" s="3"/>
      <c r="B224" s="3"/>
      <c r="C224" s="3"/>
      <c r="D224" s="3"/>
      <c r="E224" s="25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 customHeight="1" x14ac:dyDescent="0.2">
      <c r="A225" s="3"/>
      <c r="B225" s="3"/>
      <c r="C225" s="3"/>
      <c r="D225" s="3"/>
      <c r="E225" s="25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 customHeight="1" x14ac:dyDescent="0.2">
      <c r="A226" s="3"/>
      <c r="B226" s="3"/>
      <c r="C226" s="3"/>
      <c r="D226" s="3"/>
      <c r="E226" s="25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 customHeight="1" x14ac:dyDescent="0.2">
      <c r="A227" s="3"/>
      <c r="B227" s="3"/>
      <c r="C227" s="3"/>
      <c r="D227" s="3"/>
      <c r="E227" s="25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2.75" customHeight="1" x14ac:dyDescent="0.2">
      <c r="A228" s="3"/>
      <c r="B228" s="3"/>
      <c r="C228" s="3"/>
      <c r="D228" s="3"/>
      <c r="E228" s="25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 customHeight="1" x14ac:dyDescent="0.2">
      <c r="A229" s="3"/>
      <c r="B229" s="3"/>
      <c r="C229" s="3"/>
      <c r="D229" s="3"/>
      <c r="E229" s="25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 customHeight="1" x14ac:dyDescent="0.2">
      <c r="A230" s="3"/>
      <c r="B230" s="3"/>
      <c r="C230" s="3"/>
      <c r="D230" s="3"/>
      <c r="E230" s="25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 customHeight="1" x14ac:dyDescent="0.2">
      <c r="A231" s="3"/>
      <c r="B231" s="3"/>
      <c r="C231" s="3"/>
      <c r="D231" s="3"/>
      <c r="E231" s="25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 customHeight="1" x14ac:dyDescent="0.2">
      <c r="A232" s="3"/>
      <c r="B232" s="3"/>
      <c r="C232" s="3"/>
      <c r="D232" s="3"/>
      <c r="E232" s="25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2.75" customHeight="1" x14ac:dyDescent="0.2">
      <c r="A233" s="3"/>
      <c r="B233" s="3"/>
      <c r="C233" s="3"/>
      <c r="D233" s="3"/>
      <c r="E233" s="25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2.75" customHeight="1" x14ac:dyDescent="0.2">
      <c r="A234" s="3"/>
      <c r="B234" s="3"/>
      <c r="C234" s="3"/>
      <c r="D234" s="3"/>
      <c r="E234" s="25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2.75" customHeight="1" x14ac:dyDescent="0.2">
      <c r="A235" s="3"/>
      <c r="B235" s="3"/>
      <c r="C235" s="3"/>
      <c r="D235" s="3"/>
      <c r="E235" s="25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 customHeight="1" x14ac:dyDescent="0.2">
      <c r="A236" s="3"/>
      <c r="B236" s="3"/>
      <c r="C236" s="3"/>
      <c r="D236" s="3"/>
      <c r="E236" s="25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 customHeight="1" x14ac:dyDescent="0.2">
      <c r="A237" s="3"/>
      <c r="B237" s="3"/>
      <c r="C237" s="3"/>
      <c r="D237" s="3"/>
      <c r="E237" s="25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 customHeight="1" x14ac:dyDescent="0.2">
      <c r="A238" s="3"/>
      <c r="B238" s="3"/>
      <c r="C238" s="3"/>
      <c r="D238" s="3"/>
      <c r="E238" s="25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 customHeight="1" x14ac:dyDescent="0.2">
      <c r="A239" s="3"/>
      <c r="B239" s="3"/>
      <c r="C239" s="3"/>
      <c r="D239" s="3"/>
      <c r="E239" s="25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 customHeight="1" x14ac:dyDescent="0.2">
      <c r="A240" s="3"/>
      <c r="B240" s="3"/>
      <c r="C240" s="3"/>
      <c r="D240" s="3"/>
      <c r="E240" s="25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 customHeight="1" x14ac:dyDescent="0.2">
      <c r="A241" s="3"/>
      <c r="B241" s="3"/>
      <c r="C241" s="3"/>
      <c r="D241" s="3"/>
      <c r="E241" s="25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 customHeight="1" x14ac:dyDescent="0.2">
      <c r="A242" s="3"/>
      <c r="B242" s="3"/>
      <c r="C242" s="3"/>
      <c r="D242" s="3"/>
      <c r="E242" s="25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2.75" customHeight="1" x14ac:dyDescent="0.2">
      <c r="A243" s="3"/>
      <c r="B243" s="3"/>
      <c r="C243" s="3"/>
      <c r="D243" s="3"/>
      <c r="E243" s="25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 customHeight="1" x14ac:dyDescent="0.2">
      <c r="A244" s="3"/>
      <c r="B244" s="3"/>
      <c r="C244" s="3"/>
      <c r="D244" s="3"/>
      <c r="E244" s="25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2.75" customHeight="1" x14ac:dyDescent="0.2">
      <c r="A245" s="3"/>
      <c r="B245" s="3"/>
      <c r="C245" s="3"/>
      <c r="D245" s="3"/>
      <c r="E245" s="25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 customHeight="1" x14ac:dyDescent="0.2">
      <c r="A246" s="3"/>
      <c r="B246" s="3"/>
      <c r="C246" s="3"/>
      <c r="D246" s="3"/>
      <c r="E246" s="25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2.75" customHeight="1" x14ac:dyDescent="0.2">
      <c r="A247" s="3"/>
      <c r="B247" s="3"/>
      <c r="C247" s="3"/>
      <c r="D247" s="3"/>
      <c r="E247" s="25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 customHeight="1" x14ac:dyDescent="0.2">
      <c r="A248" s="3"/>
      <c r="B248" s="3"/>
      <c r="C248" s="3"/>
      <c r="D248" s="3"/>
      <c r="E248" s="25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2.75" customHeight="1" x14ac:dyDescent="0.2">
      <c r="A249" s="3"/>
      <c r="B249" s="3"/>
      <c r="C249" s="3"/>
      <c r="D249" s="3"/>
      <c r="E249" s="25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 customHeight="1" x14ac:dyDescent="0.2">
      <c r="A250" s="3"/>
      <c r="B250" s="3"/>
      <c r="C250" s="3"/>
      <c r="D250" s="3"/>
      <c r="E250" s="25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 customHeight="1" x14ac:dyDescent="0.2">
      <c r="A251" s="3"/>
      <c r="B251" s="3"/>
      <c r="C251" s="3"/>
      <c r="D251" s="3"/>
      <c r="E251" s="25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 customHeight="1" x14ac:dyDescent="0.2">
      <c r="A252" s="3"/>
      <c r="B252" s="3"/>
      <c r="C252" s="3"/>
      <c r="D252" s="3"/>
      <c r="E252" s="25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 customHeight="1" x14ac:dyDescent="0.2">
      <c r="A253" s="3"/>
      <c r="B253" s="3"/>
      <c r="C253" s="3"/>
      <c r="D253" s="3"/>
      <c r="E253" s="25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 customHeight="1" x14ac:dyDescent="0.2">
      <c r="A254" s="3"/>
      <c r="B254" s="3"/>
      <c r="C254" s="3"/>
      <c r="D254" s="3"/>
      <c r="E254" s="25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 x14ac:dyDescent="0.2"/>
    <row r="256" spans="1:1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A1:P1"/>
    <mergeCell ref="A2:P2"/>
    <mergeCell ref="A3:A6"/>
    <mergeCell ref="E3:E6"/>
    <mergeCell ref="F3:F6"/>
    <mergeCell ref="G3:H3"/>
    <mergeCell ref="I3:J3"/>
    <mergeCell ref="P3:P6"/>
    <mergeCell ref="G4:G6"/>
    <mergeCell ref="H4:H6"/>
    <mergeCell ref="I4:I6"/>
    <mergeCell ref="J4:J6"/>
    <mergeCell ref="K3:K6"/>
    <mergeCell ref="L3:L6"/>
    <mergeCell ref="M3:M6"/>
    <mergeCell ref="N3:N6"/>
    <mergeCell ref="O3:O6"/>
  </mergeCells>
  <dataValidations count="2">
    <dataValidation type="list" allowBlank="1" showErrorMessage="1" sqref="B12:B13 B15:B16 B18:B25 B27 B29:B33 B35:B37 B40:B42 B45:B46 B48:B50 B52:B53">
      <formula1>types</formula1>
    </dataValidation>
    <dataValidation type="list" allowBlank="1" showErrorMessage="1" sqref="E3:G3 I3 K3:L3 G4:J4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1" workbookViewId="0">
      <selection activeCell="P57" sqref="P57"/>
    </sheetView>
  </sheetViews>
  <sheetFormatPr defaultColWidth="14.42578125" defaultRowHeight="15" customHeight="1" x14ac:dyDescent="0.2"/>
  <cols>
    <col min="1" max="1" width="50.28515625" customWidth="1"/>
    <col min="2" max="2" width="24" hidden="1" customWidth="1"/>
    <col min="3" max="3" width="14.42578125" hidden="1" customWidth="1"/>
    <col min="4" max="4" width="25.5703125" hidden="1" customWidth="1"/>
    <col min="5" max="5" width="7.85546875" customWidth="1"/>
    <col min="6" max="6" width="9.140625" customWidth="1"/>
    <col min="7" max="7" width="10" customWidth="1"/>
    <col min="8" max="8" width="8.42578125" customWidth="1"/>
    <col min="9" max="10" width="7.140625" customWidth="1"/>
    <col min="11" max="11" width="8.7109375" customWidth="1"/>
    <col min="12" max="12" width="6.5703125" customWidth="1"/>
    <col min="13" max="13" width="8.42578125" customWidth="1"/>
    <col min="14" max="14" width="9.5703125" customWidth="1"/>
    <col min="15" max="15" width="9.140625" customWidth="1"/>
    <col min="16" max="26" width="8.7109375" customWidth="1"/>
  </cols>
  <sheetData>
    <row r="1" spans="1:26" ht="31.5" customHeight="1" x14ac:dyDescent="0.2">
      <c r="A1" s="389" t="s">
        <v>162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374" t="s">
        <v>1</v>
      </c>
      <c r="B2" s="374"/>
      <c r="C2" s="374"/>
      <c r="D2" s="374"/>
      <c r="E2" s="387" t="s">
        <v>200</v>
      </c>
      <c r="F2" s="387" t="s">
        <v>201</v>
      </c>
      <c r="G2" s="387" t="s">
        <v>202</v>
      </c>
      <c r="H2" s="368" t="s">
        <v>203</v>
      </c>
      <c r="I2" s="368" t="s">
        <v>204</v>
      </c>
      <c r="J2" s="387" t="s">
        <v>205</v>
      </c>
      <c r="K2" s="388" t="s">
        <v>206</v>
      </c>
      <c r="L2" s="388" t="s">
        <v>207</v>
      </c>
      <c r="M2" s="380" t="s">
        <v>206</v>
      </c>
      <c r="N2" s="368" t="s">
        <v>208</v>
      </c>
      <c r="O2" s="368" t="s">
        <v>173</v>
      </c>
      <c r="P2" s="368" t="s">
        <v>209</v>
      </c>
      <c r="Q2" s="368" t="s">
        <v>173</v>
      </c>
    </row>
    <row r="3" spans="1:26" ht="114.75" customHeight="1" x14ac:dyDescent="0.2">
      <c r="A3" s="344"/>
      <c r="B3" s="345"/>
      <c r="C3" s="345"/>
      <c r="D3" s="345"/>
      <c r="E3" s="344"/>
      <c r="F3" s="344"/>
      <c r="G3" s="344"/>
      <c r="H3" s="344"/>
      <c r="I3" s="344"/>
      <c r="J3" s="344"/>
      <c r="K3" s="377"/>
      <c r="L3" s="377"/>
      <c r="M3" s="377"/>
      <c r="N3" s="345"/>
      <c r="O3" s="345"/>
      <c r="P3" s="345"/>
      <c r="Q3" s="345"/>
    </row>
    <row r="4" spans="1:26" ht="12.75" customHeight="1" x14ac:dyDescent="0.2">
      <c r="A4" s="172" t="s">
        <v>210</v>
      </c>
      <c r="B4" s="173"/>
      <c r="C4" s="173"/>
      <c r="D4" s="173"/>
      <c r="E4" s="11">
        <v>80</v>
      </c>
      <c r="F4" s="173">
        <v>81</v>
      </c>
      <c r="G4" s="173">
        <v>82</v>
      </c>
      <c r="H4" s="173">
        <v>83</v>
      </c>
      <c r="I4" s="173">
        <v>84</v>
      </c>
      <c r="J4" s="210">
        <v>85</v>
      </c>
      <c r="K4" s="210">
        <v>86</v>
      </c>
      <c r="L4" s="174">
        <v>87</v>
      </c>
      <c r="M4" s="255">
        <v>88</v>
      </c>
      <c r="N4" s="173">
        <v>89</v>
      </c>
      <c r="O4" s="173">
        <v>90</v>
      </c>
      <c r="P4" s="173">
        <v>91</v>
      </c>
      <c r="Q4" s="173">
        <v>92</v>
      </c>
    </row>
    <row r="5" spans="1:26" ht="12.75" hidden="1" customHeight="1" x14ac:dyDescent="0.2">
      <c r="A5" s="14" t="s">
        <v>17</v>
      </c>
      <c r="B5" s="172"/>
      <c r="C5" s="172"/>
      <c r="D5" s="172"/>
      <c r="E5" s="88"/>
      <c r="F5" s="88"/>
      <c r="G5" s="88"/>
      <c r="H5" s="88"/>
      <c r="I5" s="88"/>
      <c r="J5" s="89"/>
      <c r="K5" s="215"/>
      <c r="L5" s="244"/>
      <c r="M5" s="244"/>
      <c r="N5" s="244"/>
      <c r="O5" s="244"/>
      <c r="P5" s="244"/>
      <c r="Q5" s="88"/>
    </row>
    <row r="6" spans="1:26" ht="12.75" hidden="1" customHeight="1" x14ac:dyDescent="0.2">
      <c r="A6" s="14" t="s">
        <v>18</v>
      </c>
      <c r="B6" s="172"/>
      <c r="C6" s="172"/>
      <c r="D6" s="172"/>
      <c r="E6" s="14">
        <v>1</v>
      </c>
      <c r="F6" s="172">
        <v>1</v>
      </c>
      <c r="G6" s="172"/>
      <c r="H6" s="172">
        <v>1</v>
      </c>
      <c r="I6" s="172"/>
      <c r="J6" s="172"/>
      <c r="K6" s="217"/>
      <c r="L6" s="248"/>
      <c r="M6" s="217"/>
      <c r="N6" s="172"/>
      <c r="O6" s="249"/>
      <c r="P6" s="249"/>
      <c r="Q6" s="249"/>
    </row>
    <row r="7" spans="1:26" ht="12.75" hidden="1" customHeight="1" x14ac:dyDescent="0.2">
      <c r="A7" s="14" t="s">
        <v>19</v>
      </c>
      <c r="B7" s="172"/>
      <c r="C7" s="172"/>
      <c r="D7" s="172"/>
      <c r="E7" s="14"/>
      <c r="F7" s="172"/>
      <c r="G7" s="172"/>
      <c r="H7" s="172"/>
      <c r="I7" s="172"/>
      <c r="J7" s="172"/>
      <c r="K7" s="248"/>
      <c r="L7" s="256"/>
      <c r="M7" s="257"/>
      <c r="N7" s="172"/>
      <c r="O7" s="249"/>
      <c r="P7" s="249"/>
      <c r="Q7" s="249"/>
    </row>
    <row r="8" spans="1:26" ht="15" customHeight="1" x14ac:dyDescent="0.2">
      <c r="A8" s="17" t="s">
        <v>20</v>
      </c>
      <c r="B8" s="18"/>
      <c r="C8" s="18"/>
      <c r="D8" s="19"/>
      <c r="E8" s="20">
        <f t="shared" ref="E8:Q8" si="0">SUM(E9:E10)</f>
        <v>2</v>
      </c>
      <c r="F8" s="20">
        <f t="shared" si="0"/>
        <v>2</v>
      </c>
      <c r="G8" s="20">
        <f t="shared" si="0"/>
        <v>790297</v>
      </c>
      <c r="H8" s="20">
        <f t="shared" si="0"/>
        <v>2</v>
      </c>
      <c r="I8" s="20">
        <f t="shared" si="0"/>
        <v>11</v>
      </c>
      <c r="J8" s="20">
        <f t="shared" si="0"/>
        <v>1264</v>
      </c>
      <c r="K8" s="20">
        <f t="shared" si="0"/>
        <v>1103</v>
      </c>
      <c r="L8" s="20">
        <f t="shared" si="0"/>
        <v>241</v>
      </c>
      <c r="M8" s="20">
        <f t="shared" si="0"/>
        <v>121</v>
      </c>
      <c r="N8" s="20">
        <f t="shared" si="0"/>
        <v>50</v>
      </c>
      <c r="O8" s="20">
        <f t="shared" si="0"/>
        <v>38</v>
      </c>
      <c r="P8" s="20">
        <f t="shared" si="0"/>
        <v>39957</v>
      </c>
      <c r="Q8" s="20">
        <f t="shared" si="0"/>
        <v>24076</v>
      </c>
    </row>
    <row r="9" spans="1:26" ht="20.25" customHeight="1" x14ac:dyDescent="0.2">
      <c r="A9" s="21" t="s">
        <v>21</v>
      </c>
      <c r="B9" s="2" t="s">
        <v>22</v>
      </c>
      <c r="C9" s="2" t="str">
        <f>VLOOKUP(B9,serial!$C$1:$D$37,2,FALSE)</f>
        <v>BN</v>
      </c>
      <c r="D9" s="3" t="s">
        <v>23</v>
      </c>
      <c r="E9" s="25">
        <v>1</v>
      </c>
      <c r="F9" s="92">
        <v>1</v>
      </c>
      <c r="G9" s="92">
        <v>650517</v>
      </c>
      <c r="H9" s="92">
        <v>1</v>
      </c>
      <c r="I9" s="92">
        <v>11</v>
      </c>
      <c r="J9" s="92">
        <v>161</v>
      </c>
      <c r="K9" s="218">
        <v>0</v>
      </c>
      <c r="L9" s="258">
        <v>120</v>
      </c>
      <c r="M9" s="258">
        <v>0</v>
      </c>
      <c r="N9" s="258">
        <v>12</v>
      </c>
      <c r="O9" s="258">
        <v>0</v>
      </c>
      <c r="P9" s="258">
        <v>15881</v>
      </c>
      <c r="Q9" s="25">
        <v>0</v>
      </c>
    </row>
    <row r="10" spans="1:26" ht="17.25" customHeight="1" x14ac:dyDescent="0.2">
      <c r="A10" s="21" t="s">
        <v>24</v>
      </c>
      <c r="B10" s="2" t="s">
        <v>25</v>
      </c>
      <c r="C10" s="2" t="str">
        <f>VLOOKUP(B10,serial!$C$1:$D$37,2,FALSE)</f>
        <v>BNC</v>
      </c>
      <c r="D10" s="3" t="s">
        <v>26</v>
      </c>
      <c r="E10" s="22">
        <v>1</v>
      </c>
      <c r="F10" s="23">
        <v>1</v>
      </c>
      <c r="G10" s="23">
        <v>139780</v>
      </c>
      <c r="H10" s="23">
        <v>1</v>
      </c>
      <c r="I10" s="23">
        <v>0</v>
      </c>
      <c r="J10" s="23">
        <v>1103</v>
      </c>
      <c r="K10" s="219">
        <v>1103</v>
      </c>
      <c r="L10" s="259">
        <v>121</v>
      </c>
      <c r="M10" s="259">
        <v>121</v>
      </c>
      <c r="N10" s="259">
        <v>38</v>
      </c>
      <c r="O10" s="259">
        <v>38</v>
      </c>
      <c r="P10" s="259">
        <v>24076</v>
      </c>
      <c r="Q10" s="22">
        <v>24076</v>
      </c>
    </row>
    <row r="11" spans="1:26" ht="14.25" customHeight="1" x14ac:dyDescent="0.2">
      <c r="A11" s="17" t="s">
        <v>27</v>
      </c>
      <c r="B11" s="18"/>
      <c r="C11" s="18"/>
      <c r="D11" s="19"/>
      <c r="E11" s="20">
        <f t="shared" ref="E11:Q11" si="1">SUM(E12:E13)</f>
        <v>3</v>
      </c>
      <c r="F11" s="20">
        <f t="shared" si="1"/>
        <v>5</v>
      </c>
      <c r="G11" s="20">
        <f t="shared" si="1"/>
        <v>1208671</v>
      </c>
      <c r="H11" s="20">
        <f t="shared" si="1"/>
        <v>8</v>
      </c>
      <c r="I11" s="20">
        <f t="shared" si="1"/>
        <v>97</v>
      </c>
      <c r="J11" s="20">
        <f t="shared" si="1"/>
        <v>46746</v>
      </c>
      <c r="K11" s="20">
        <f t="shared" si="1"/>
        <v>30550</v>
      </c>
      <c r="L11" s="20">
        <f t="shared" si="1"/>
        <v>21364</v>
      </c>
      <c r="M11" s="20">
        <f t="shared" si="1"/>
        <v>14095</v>
      </c>
      <c r="N11" s="20">
        <f t="shared" si="1"/>
        <v>3703</v>
      </c>
      <c r="O11" s="20">
        <f t="shared" si="1"/>
        <v>2680</v>
      </c>
      <c r="P11" s="20">
        <f t="shared" si="1"/>
        <v>182537</v>
      </c>
      <c r="Q11" s="20">
        <f t="shared" si="1"/>
        <v>121234</v>
      </c>
    </row>
    <row r="12" spans="1:26" ht="15" customHeight="1" x14ac:dyDescent="0.2">
      <c r="A12" s="21" t="s">
        <v>28</v>
      </c>
      <c r="B12" s="2" t="s">
        <v>29</v>
      </c>
      <c r="C12" s="2" t="str">
        <f>VLOOKUP(B12,serial!$C$1:$D$37,2,FALSE)</f>
        <v>BO</v>
      </c>
      <c r="D12" s="24" t="s">
        <v>30</v>
      </c>
      <c r="E12" s="25">
        <v>2</v>
      </c>
      <c r="F12" s="25">
        <v>3</v>
      </c>
      <c r="G12" s="25">
        <v>1205743</v>
      </c>
      <c r="H12" s="25">
        <v>8</v>
      </c>
      <c r="I12" s="25">
        <v>63</v>
      </c>
      <c r="J12" s="25">
        <v>14247</v>
      </c>
      <c r="K12" s="25">
        <v>7543</v>
      </c>
      <c r="L12" s="25">
        <v>5474</v>
      </c>
      <c r="M12" s="25">
        <v>2772</v>
      </c>
      <c r="N12" s="25">
        <v>553</v>
      </c>
      <c r="O12" s="25">
        <v>315</v>
      </c>
      <c r="P12" s="25">
        <v>58639</v>
      </c>
      <c r="Q12" s="25">
        <v>31733</v>
      </c>
    </row>
    <row r="13" spans="1:26" ht="15.75" customHeight="1" x14ac:dyDescent="0.2">
      <c r="A13" s="21" t="s">
        <v>31</v>
      </c>
      <c r="B13" s="2" t="s">
        <v>32</v>
      </c>
      <c r="C13" s="2" t="str">
        <f>VLOOKUP(B13,serial!$C$1:$D$37,2,FALSE)</f>
        <v>BCS</v>
      </c>
      <c r="D13" s="26" t="s">
        <v>33</v>
      </c>
      <c r="E13" s="25">
        <v>1</v>
      </c>
      <c r="F13" s="92">
        <v>2</v>
      </c>
      <c r="G13" s="92">
        <v>2928</v>
      </c>
      <c r="H13" s="92">
        <v>0</v>
      </c>
      <c r="I13" s="92">
        <v>34</v>
      </c>
      <c r="J13" s="92">
        <v>32499</v>
      </c>
      <c r="K13" s="218">
        <v>23007</v>
      </c>
      <c r="L13" s="258">
        <v>15890</v>
      </c>
      <c r="M13" s="258">
        <v>11323</v>
      </c>
      <c r="N13" s="258">
        <v>3150</v>
      </c>
      <c r="O13" s="258">
        <v>2365</v>
      </c>
      <c r="P13" s="258">
        <v>123898</v>
      </c>
      <c r="Q13" s="25">
        <v>89501</v>
      </c>
    </row>
    <row r="14" spans="1:26" ht="15.75" customHeight="1" x14ac:dyDescent="0.2">
      <c r="A14" s="17" t="s">
        <v>34</v>
      </c>
      <c r="B14" s="18"/>
      <c r="C14" s="18"/>
      <c r="D14" s="29"/>
      <c r="E14" s="20">
        <f>E15+E16+E19+E20</f>
        <v>14</v>
      </c>
      <c r="F14" s="20">
        <f t="shared" ref="F14:Q14" si="2">F15+F16+F19+F20</f>
        <v>16</v>
      </c>
      <c r="G14" s="20">
        <f t="shared" si="2"/>
        <v>1166167</v>
      </c>
      <c r="H14" s="20">
        <f t="shared" si="2"/>
        <v>19</v>
      </c>
      <c r="I14" s="20">
        <f t="shared" si="2"/>
        <v>11</v>
      </c>
      <c r="J14" s="20">
        <f t="shared" si="2"/>
        <v>19494</v>
      </c>
      <c r="K14" s="20">
        <f t="shared" si="2"/>
        <v>14660</v>
      </c>
      <c r="L14" s="20">
        <f t="shared" si="2"/>
        <v>13084</v>
      </c>
      <c r="M14" s="20">
        <f t="shared" si="2"/>
        <v>9641</v>
      </c>
      <c r="N14" s="20">
        <f t="shared" si="2"/>
        <v>304</v>
      </c>
      <c r="O14" s="20">
        <f t="shared" si="2"/>
        <v>179</v>
      </c>
      <c r="P14" s="20">
        <f t="shared" si="2"/>
        <v>19734</v>
      </c>
      <c r="Q14" s="20">
        <f t="shared" si="2"/>
        <v>5073</v>
      </c>
    </row>
    <row r="15" spans="1:26" ht="17.25" customHeight="1" x14ac:dyDescent="0.2">
      <c r="A15" s="30" t="s">
        <v>35</v>
      </c>
      <c r="B15" s="31" t="s">
        <v>36</v>
      </c>
      <c r="C15" s="31" t="str">
        <f>VLOOKUP(B15,serial!$C$1:$D$37,2,FALSE)</f>
        <v>BI_S</v>
      </c>
      <c r="D15" s="32" t="s">
        <v>37</v>
      </c>
      <c r="E15" s="120">
        <v>13</v>
      </c>
      <c r="F15" s="120">
        <v>12</v>
      </c>
      <c r="G15" s="120">
        <v>1136278</v>
      </c>
      <c r="H15" s="120">
        <v>17</v>
      </c>
      <c r="I15" s="120">
        <v>9</v>
      </c>
      <c r="J15" s="120">
        <v>1735</v>
      </c>
      <c r="K15" s="120">
        <v>0</v>
      </c>
      <c r="L15" s="120">
        <v>1558</v>
      </c>
      <c r="M15" s="120">
        <v>0</v>
      </c>
      <c r="N15" s="120">
        <v>91</v>
      </c>
      <c r="O15" s="120">
        <v>0</v>
      </c>
      <c r="P15" s="120">
        <v>12022</v>
      </c>
      <c r="Q15" s="120">
        <v>0</v>
      </c>
    </row>
    <row r="16" spans="1:26" ht="39.75" customHeight="1" x14ac:dyDescent="0.2">
      <c r="A16" s="34" t="s">
        <v>38</v>
      </c>
      <c r="B16" s="148" t="s">
        <v>39</v>
      </c>
      <c r="C16" s="148" t="str">
        <f>VLOOKUP(B16,serial!$C$1:$D$37,2,FALSE)</f>
        <v>BI_PT</v>
      </c>
      <c r="D16" s="149" t="s">
        <v>40</v>
      </c>
      <c r="E16" s="37">
        <f t="shared" ref="E16:Q16" si="3">E17+E18+E33+E38+E43+E46+E50</f>
        <v>0</v>
      </c>
      <c r="F16" s="37">
        <f t="shared" si="3"/>
        <v>2</v>
      </c>
      <c r="G16" s="37">
        <f t="shared" si="3"/>
        <v>21205</v>
      </c>
      <c r="H16" s="37">
        <f t="shared" si="3"/>
        <v>2</v>
      </c>
      <c r="I16" s="37">
        <f t="shared" si="3"/>
        <v>1</v>
      </c>
      <c r="J16" s="37">
        <f t="shared" si="3"/>
        <v>1120</v>
      </c>
      <c r="K16" s="37">
        <f t="shared" si="3"/>
        <v>130</v>
      </c>
      <c r="L16" s="37">
        <f t="shared" si="3"/>
        <v>822</v>
      </c>
      <c r="M16" s="37">
        <f t="shared" si="3"/>
        <v>123</v>
      </c>
      <c r="N16" s="37">
        <f t="shared" si="3"/>
        <v>33</v>
      </c>
      <c r="O16" s="37">
        <f t="shared" si="3"/>
        <v>23</v>
      </c>
      <c r="P16" s="37">
        <f t="shared" si="3"/>
        <v>1788</v>
      </c>
      <c r="Q16" s="37">
        <f t="shared" si="3"/>
        <v>120</v>
      </c>
    </row>
    <row r="17" spans="1:26" ht="28.5" customHeight="1" x14ac:dyDescent="0.2">
      <c r="A17" s="38" t="s">
        <v>41</v>
      </c>
      <c r="B17" s="2"/>
      <c r="C17" s="2"/>
      <c r="D17" s="24"/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201</v>
      </c>
      <c r="K17" s="41">
        <v>10</v>
      </c>
      <c r="L17" s="41">
        <v>108</v>
      </c>
      <c r="M17" s="41">
        <v>8</v>
      </c>
      <c r="N17" s="41">
        <v>0</v>
      </c>
      <c r="O17" s="41">
        <v>0</v>
      </c>
      <c r="P17" s="41">
        <v>0</v>
      </c>
      <c r="Q17" s="41">
        <v>0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2">
      <c r="A18" s="38" t="s">
        <v>42</v>
      </c>
      <c r="B18" s="2"/>
      <c r="C18" s="2"/>
      <c r="D18" s="24"/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72</v>
      </c>
      <c r="K18" s="41">
        <v>23</v>
      </c>
      <c r="L18" s="41">
        <v>46</v>
      </c>
      <c r="M18" s="41">
        <v>14</v>
      </c>
      <c r="N18" s="41">
        <v>2</v>
      </c>
      <c r="O18" s="41">
        <v>0</v>
      </c>
      <c r="P18" s="41">
        <v>16</v>
      </c>
      <c r="Q18" s="41">
        <v>0</v>
      </c>
      <c r="S18" s="3"/>
      <c r="T18" s="3"/>
      <c r="U18" s="3"/>
      <c r="V18" s="3"/>
      <c r="W18" s="3"/>
      <c r="X18" s="3"/>
      <c r="Y18" s="3"/>
      <c r="Z18" s="3"/>
    </row>
    <row r="19" spans="1:26" ht="29.25" customHeight="1" x14ac:dyDescent="0.2">
      <c r="A19" s="42" t="s">
        <v>43</v>
      </c>
      <c r="B19" s="221" t="s">
        <v>44</v>
      </c>
      <c r="C19" s="221" t="str">
        <f>VLOOKUP(B19,serial!$C$1:$D$37,2,FALSE)</f>
        <v>BT_SP</v>
      </c>
      <c r="D19" s="222" t="s">
        <v>45</v>
      </c>
      <c r="E19" s="45">
        <f t="shared" ref="E19:Q19" si="4">E47</f>
        <v>0</v>
      </c>
      <c r="F19" s="45">
        <f t="shared" si="4"/>
        <v>1</v>
      </c>
      <c r="G19" s="45">
        <f t="shared" si="4"/>
        <v>0</v>
      </c>
      <c r="H19" s="45">
        <f t="shared" si="4"/>
        <v>0</v>
      </c>
      <c r="I19" s="45">
        <f t="shared" si="4"/>
        <v>0</v>
      </c>
      <c r="J19" s="45">
        <f t="shared" si="4"/>
        <v>646</v>
      </c>
      <c r="K19" s="45">
        <f t="shared" si="4"/>
        <v>12</v>
      </c>
      <c r="L19" s="45">
        <f t="shared" si="4"/>
        <v>401</v>
      </c>
      <c r="M19" s="45">
        <f t="shared" si="4"/>
        <v>11</v>
      </c>
      <c r="N19" s="45">
        <f t="shared" si="4"/>
        <v>28</v>
      </c>
      <c r="O19" s="45">
        <f t="shared" si="4"/>
        <v>16</v>
      </c>
      <c r="P19" s="45">
        <f t="shared" si="4"/>
        <v>313</v>
      </c>
      <c r="Q19" s="45">
        <f t="shared" si="4"/>
        <v>94</v>
      </c>
    </row>
    <row r="20" spans="1:26" ht="14.25" customHeight="1" x14ac:dyDescent="0.2">
      <c r="A20" s="34" t="s">
        <v>46</v>
      </c>
      <c r="B20" s="148" t="s">
        <v>47</v>
      </c>
      <c r="C20" s="148" t="str">
        <f>VLOOKUP(B20,serial!$C$1:$D$37,2,FALSE)</f>
        <v>BI_IG</v>
      </c>
      <c r="D20" s="223" t="s">
        <v>48</v>
      </c>
      <c r="E20" s="37">
        <f t="shared" ref="E20:Q20" si="5">E21+E22</f>
        <v>1</v>
      </c>
      <c r="F20" s="37">
        <f t="shared" si="5"/>
        <v>1</v>
      </c>
      <c r="G20" s="37">
        <f t="shared" si="5"/>
        <v>8684</v>
      </c>
      <c r="H20" s="37">
        <f t="shared" si="5"/>
        <v>0</v>
      </c>
      <c r="I20" s="37">
        <f t="shared" si="5"/>
        <v>1</v>
      </c>
      <c r="J20" s="37">
        <f t="shared" si="5"/>
        <v>15993</v>
      </c>
      <c r="K20" s="37">
        <f t="shared" si="5"/>
        <v>14518</v>
      </c>
      <c r="L20" s="37">
        <f t="shared" si="5"/>
        <v>10303</v>
      </c>
      <c r="M20" s="37">
        <f t="shared" si="5"/>
        <v>9507</v>
      </c>
      <c r="N20" s="37">
        <f t="shared" si="5"/>
        <v>152</v>
      </c>
      <c r="O20" s="37">
        <f t="shared" si="5"/>
        <v>140</v>
      </c>
      <c r="P20" s="37">
        <f t="shared" si="5"/>
        <v>5611</v>
      </c>
      <c r="Q20" s="37">
        <f t="shared" si="5"/>
        <v>4859</v>
      </c>
    </row>
    <row r="21" spans="1:26" ht="14.25" customHeight="1" x14ac:dyDescent="0.2">
      <c r="A21" s="21" t="s">
        <v>49</v>
      </c>
      <c r="B21" s="2"/>
      <c r="C21" s="2"/>
      <c r="D21" s="47"/>
      <c r="E21" s="41">
        <v>1</v>
      </c>
      <c r="F21" s="41">
        <v>1</v>
      </c>
      <c r="G21" s="41">
        <v>8684</v>
      </c>
      <c r="H21" s="41">
        <v>0</v>
      </c>
      <c r="I21" s="41">
        <v>1</v>
      </c>
      <c r="J21" s="41">
        <v>10222</v>
      </c>
      <c r="K21" s="41">
        <v>9322</v>
      </c>
      <c r="L21" s="41">
        <v>6605</v>
      </c>
      <c r="M21" s="41">
        <v>6084</v>
      </c>
      <c r="N21" s="41">
        <v>60</v>
      </c>
      <c r="O21" s="41">
        <v>54</v>
      </c>
      <c r="P21" s="41">
        <v>2261</v>
      </c>
      <c r="Q21" s="41">
        <v>1946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">
      <c r="A22" s="21" t="s">
        <v>50</v>
      </c>
      <c r="B22" s="2"/>
      <c r="C22" s="2"/>
      <c r="D22" s="47"/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5771</v>
      </c>
      <c r="K22" s="41">
        <v>5196</v>
      </c>
      <c r="L22" s="41">
        <v>3698</v>
      </c>
      <c r="M22" s="41">
        <v>3423</v>
      </c>
      <c r="N22" s="41">
        <v>92</v>
      </c>
      <c r="O22" s="41">
        <v>86</v>
      </c>
      <c r="P22" s="41">
        <v>3350</v>
      </c>
      <c r="Q22" s="41">
        <v>2913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">
      <c r="A23" s="17" t="s">
        <v>51</v>
      </c>
      <c r="B23" s="18"/>
      <c r="C23" s="18"/>
      <c r="D23" s="129"/>
      <c r="E23" s="20">
        <f t="shared" ref="E23:N23" si="6">SUM(E24,E25,E28,E29,E30,E31,E36)</f>
        <v>2</v>
      </c>
      <c r="F23" s="20">
        <f t="shared" si="6"/>
        <v>4</v>
      </c>
      <c r="G23" s="20">
        <f t="shared" si="6"/>
        <v>692483</v>
      </c>
      <c r="H23" s="20">
        <f t="shared" si="6"/>
        <v>2</v>
      </c>
      <c r="I23" s="20">
        <f t="shared" si="6"/>
        <v>1</v>
      </c>
      <c r="J23" s="20">
        <f t="shared" si="6"/>
        <v>355</v>
      </c>
      <c r="K23" s="20">
        <f t="shared" si="6"/>
        <v>0</v>
      </c>
      <c r="L23" s="20">
        <f t="shared" si="6"/>
        <v>281</v>
      </c>
      <c r="M23" s="20">
        <f t="shared" si="6"/>
        <v>0</v>
      </c>
      <c r="N23" s="20">
        <f t="shared" si="6"/>
        <v>11</v>
      </c>
      <c r="O23" s="20">
        <v>0</v>
      </c>
      <c r="P23" s="20">
        <v>21</v>
      </c>
      <c r="Q23" s="20">
        <f>SUM(Q24,Q25,Q28,Q29,Q30,Q31,Q36)</f>
        <v>0</v>
      </c>
    </row>
    <row r="24" spans="1:26" ht="25.5" customHeight="1" x14ac:dyDescent="0.2">
      <c r="A24" s="48" t="s">
        <v>52</v>
      </c>
      <c r="B24" s="2" t="s">
        <v>53</v>
      </c>
      <c r="C24" s="2" t="str">
        <f>VLOOKUP(B24,serial!$C$1:$D$37,2,FALSE)</f>
        <v>BASM</v>
      </c>
      <c r="D24" s="24" t="s">
        <v>54</v>
      </c>
      <c r="E24" s="41">
        <v>1</v>
      </c>
      <c r="F24" s="41">
        <v>1</v>
      </c>
      <c r="G24" s="41">
        <v>634725</v>
      </c>
      <c r="H24" s="41">
        <v>1</v>
      </c>
      <c r="I24" s="41">
        <v>0</v>
      </c>
      <c r="J24" s="41">
        <v>82</v>
      </c>
      <c r="K24" s="41">
        <v>0</v>
      </c>
      <c r="L24" s="41">
        <v>77</v>
      </c>
      <c r="M24" s="41">
        <v>0</v>
      </c>
      <c r="N24" s="41">
        <v>4</v>
      </c>
      <c r="O24" s="41">
        <v>0</v>
      </c>
      <c r="P24" s="41">
        <v>865</v>
      </c>
      <c r="Q24" s="41">
        <v>0</v>
      </c>
    </row>
    <row r="25" spans="1:26" ht="24" customHeight="1" x14ac:dyDescent="0.2">
      <c r="A25" s="49" t="s">
        <v>55</v>
      </c>
      <c r="B25" s="50"/>
      <c r="C25" s="50"/>
      <c r="D25" s="51"/>
      <c r="E25" s="52">
        <f t="shared" ref="E25:Q25" si="7">SUM(E26,E27)</f>
        <v>1</v>
      </c>
      <c r="F25" s="52">
        <f t="shared" si="7"/>
        <v>1</v>
      </c>
      <c r="G25" s="52">
        <f t="shared" si="7"/>
        <v>56602</v>
      </c>
      <c r="H25" s="52">
        <f t="shared" si="7"/>
        <v>1</v>
      </c>
      <c r="I25" s="52">
        <f t="shared" si="7"/>
        <v>1</v>
      </c>
      <c r="J25" s="52">
        <f t="shared" si="7"/>
        <v>117</v>
      </c>
      <c r="K25" s="52">
        <f t="shared" si="7"/>
        <v>0</v>
      </c>
      <c r="L25" s="52">
        <f t="shared" si="7"/>
        <v>100</v>
      </c>
      <c r="M25" s="52">
        <f t="shared" si="7"/>
        <v>0</v>
      </c>
      <c r="N25" s="52">
        <f t="shared" si="7"/>
        <v>5</v>
      </c>
      <c r="O25" s="52">
        <f t="shared" si="7"/>
        <v>0</v>
      </c>
      <c r="P25" s="52">
        <f t="shared" si="7"/>
        <v>230</v>
      </c>
      <c r="Q25" s="52">
        <f t="shared" si="7"/>
        <v>0</v>
      </c>
    </row>
    <row r="26" spans="1:26" ht="25.5" customHeight="1" x14ac:dyDescent="0.2">
      <c r="A26" s="21" t="s">
        <v>56</v>
      </c>
      <c r="B26" s="2" t="s">
        <v>57</v>
      </c>
      <c r="C26" s="2" t="str">
        <f>VLOOKUP(B26,serial!$C$1:$D$37,2,FALSE)</f>
        <v>BE_RTS</v>
      </c>
      <c r="D26" s="3" t="s">
        <v>58</v>
      </c>
      <c r="E26" s="53">
        <v>1</v>
      </c>
      <c r="F26" s="53">
        <v>1</v>
      </c>
      <c r="G26" s="53">
        <v>56602</v>
      </c>
      <c r="H26" s="53">
        <v>1</v>
      </c>
      <c r="I26" s="53">
        <v>1</v>
      </c>
      <c r="J26" s="53">
        <v>111</v>
      </c>
      <c r="K26" s="53">
        <v>0</v>
      </c>
      <c r="L26" s="53">
        <v>95</v>
      </c>
      <c r="M26" s="53">
        <v>0</v>
      </c>
      <c r="N26" s="53">
        <v>5</v>
      </c>
      <c r="O26" s="53">
        <v>0</v>
      </c>
      <c r="P26" s="53">
        <v>230</v>
      </c>
      <c r="Q26" s="53">
        <v>0</v>
      </c>
    </row>
    <row r="27" spans="1:26" ht="12.75" customHeight="1" x14ac:dyDescent="0.2">
      <c r="A27" s="21" t="s">
        <v>59</v>
      </c>
      <c r="B27" s="2" t="s">
        <v>60</v>
      </c>
      <c r="C27" s="2" t="str">
        <f>VLOOKUP(B27,serial!$C$1:$D$37,2,FALSE)</f>
        <v>BE_R</v>
      </c>
      <c r="D27" s="3" t="s">
        <v>61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6</v>
      </c>
      <c r="K27" s="54">
        <v>0</v>
      </c>
      <c r="L27" s="54">
        <v>5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</row>
    <row r="28" spans="1:26" ht="12.75" customHeight="1" x14ac:dyDescent="0.2">
      <c r="A28" s="55" t="s">
        <v>62</v>
      </c>
      <c r="B28" s="2" t="s">
        <v>63</v>
      </c>
      <c r="C28" s="2" t="str">
        <f>VLOOKUP(B28,serial!$C$1:$D$37,2,FALSE)</f>
        <v>AGEPI</v>
      </c>
      <c r="D28" s="3" t="s">
        <v>64</v>
      </c>
      <c r="E28" s="260">
        <v>0</v>
      </c>
      <c r="F28" s="261">
        <v>1</v>
      </c>
      <c r="G28" s="261">
        <v>610</v>
      </c>
      <c r="H28" s="261">
        <v>0</v>
      </c>
      <c r="I28" s="261">
        <v>0</v>
      </c>
      <c r="J28" s="261">
        <v>3</v>
      </c>
      <c r="K28" s="261">
        <v>0</v>
      </c>
      <c r="L28" s="261">
        <v>3</v>
      </c>
      <c r="M28" s="261">
        <v>0</v>
      </c>
      <c r="N28" s="261">
        <v>0</v>
      </c>
      <c r="O28" s="261">
        <v>0</v>
      </c>
      <c r="P28" s="261">
        <v>0</v>
      </c>
      <c r="Q28" s="261">
        <v>0</v>
      </c>
    </row>
    <row r="29" spans="1:26" ht="25.5" customHeight="1" x14ac:dyDescent="0.2">
      <c r="A29" s="48" t="s">
        <v>65</v>
      </c>
      <c r="B29" s="2" t="s">
        <v>66</v>
      </c>
      <c r="C29" s="2" t="str">
        <f>VLOOKUP(B29,serial!$C$1:$D$37,2,FALSE)</f>
        <v>CNIRN</v>
      </c>
      <c r="D29" s="3" t="s">
        <v>67</v>
      </c>
      <c r="E29" s="54">
        <v>0</v>
      </c>
      <c r="F29" s="54">
        <v>1</v>
      </c>
      <c r="G29" s="54">
        <v>546</v>
      </c>
      <c r="H29" s="54">
        <v>0</v>
      </c>
      <c r="I29" s="54">
        <v>0</v>
      </c>
      <c r="J29" s="54">
        <v>30</v>
      </c>
      <c r="K29" s="54">
        <v>0</v>
      </c>
      <c r="L29" s="54">
        <v>19</v>
      </c>
      <c r="M29" s="54">
        <v>0</v>
      </c>
      <c r="N29" s="54">
        <v>2</v>
      </c>
      <c r="O29" s="54">
        <v>0</v>
      </c>
      <c r="P29" s="54">
        <v>21</v>
      </c>
      <c r="Q29" s="54">
        <v>0</v>
      </c>
    </row>
    <row r="30" spans="1:26" ht="12.75" customHeight="1" x14ac:dyDescent="0.2">
      <c r="A30" s="48" t="s">
        <v>68</v>
      </c>
      <c r="B30" s="2" t="s">
        <v>69</v>
      </c>
      <c r="C30" s="2" t="str">
        <f>VLOOKUP(B30,serial!$C$1:$D$37,2,FALSE)</f>
        <v>BPRM</v>
      </c>
      <c r="D30" s="3" t="s">
        <v>70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</row>
    <row r="31" spans="1:26" ht="12.75" customHeight="1" x14ac:dyDescent="0.2">
      <c r="A31" s="49" t="s">
        <v>71</v>
      </c>
      <c r="B31" s="50"/>
      <c r="C31" s="50"/>
      <c r="D31" s="70"/>
      <c r="E31" s="73">
        <f t="shared" ref="E31:Q31" si="8">E34</f>
        <v>0</v>
      </c>
      <c r="F31" s="73">
        <f t="shared" si="8"/>
        <v>0</v>
      </c>
      <c r="G31" s="73">
        <f t="shared" si="8"/>
        <v>0</v>
      </c>
      <c r="H31" s="73">
        <f t="shared" si="8"/>
        <v>0</v>
      </c>
      <c r="I31" s="73">
        <f t="shared" si="8"/>
        <v>0</v>
      </c>
      <c r="J31" s="73">
        <f t="shared" si="8"/>
        <v>108</v>
      </c>
      <c r="K31" s="73">
        <f t="shared" si="8"/>
        <v>0</v>
      </c>
      <c r="L31" s="73">
        <f t="shared" si="8"/>
        <v>72</v>
      </c>
      <c r="M31" s="73">
        <f t="shared" si="8"/>
        <v>0</v>
      </c>
      <c r="N31" s="73">
        <f t="shared" si="8"/>
        <v>0</v>
      </c>
      <c r="O31" s="73">
        <f t="shared" si="8"/>
        <v>0</v>
      </c>
      <c r="P31" s="73">
        <f t="shared" si="8"/>
        <v>0</v>
      </c>
      <c r="Q31" s="73">
        <f t="shared" si="8"/>
        <v>0</v>
      </c>
    </row>
    <row r="32" spans="1:26" ht="25.5" customHeight="1" x14ac:dyDescent="0.2">
      <c r="A32" s="62" t="s">
        <v>72</v>
      </c>
      <c r="B32" s="2" t="s">
        <v>73</v>
      </c>
      <c r="C32" s="2" t="str">
        <f>VLOOKUP(B32,serial!$C$1:$D$37,2,FALSE)</f>
        <v>BM_USM</v>
      </c>
      <c r="D32" s="3" t="s">
        <v>74</v>
      </c>
      <c r="E32" s="54">
        <v>1</v>
      </c>
      <c r="F32" s="54">
        <v>1</v>
      </c>
      <c r="G32" s="54">
        <v>86400</v>
      </c>
      <c r="H32" s="54">
        <v>1</v>
      </c>
      <c r="I32" s="54">
        <v>1</v>
      </c>
      <c r="J32" s="54">
        <v>49</v>
      </c>
      <c r="K32" s="54">
        <v>0</v>
      </c>
      <c r="L32" s="54">
        <v>41</v>
      </c>
      <c r="M32" s="54">
        <v>0</v>
      </c>
      <c r="N32" s="54">
        <v>10</v>
      </c>
      <c r="O32" s="54">
        <v>0</v>
      </c>
      <c r="P32" s="54">
        <v>2673</v>
      </c>
      <c r="Q32" s="54">
        <v>0</v>
      </c>
    </row>
    <row r="33" spans="1:17" ht="41.25" customHeight="1" x14ac:dyDescent="0.2">
      <c r="A33" s="65" t="s">
        <v>75</v>
      </c>
      <c r="B33" s="2" t="s">
        <v>76</v>
      </c>
      <c r="C33" s="2" t="str">
        <f>VLOOKUP(B33,serial!$C$1:$D$37,2,FALSE)</f>
        <v>BM_S</v>
      </c>
      <c r="D33" s="3" t="s">
        <v>77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88</v>
      </c>
      <c r="K33" s="54">
        <v>0</v>
      </c>
      <c r="L33" s="54">
        <v>75</v>
      </c>
      <c r="M33" s="54">
        <v>0</v>
      </c>
      <c r="N33" s="54">
        <v>1</v>
      </c>
      <c r="O33" s="54">
        <v>0</v>
      </c>
      <c r="P33" s="54">
        <v>72</v>
      </c>
      <c r="Q33" s="54">
        <v>0</v>
      </c>
    </row>
    <row r="34" spans="1:17" ht="25.5" customHeight="1" x14ac:dyDescent="0.2">
      <c r="A34" s="65" t="s">
        <v>78</v>
      </c>
      <c r="B34" s="2" t="s">
        <v>79</v>
      </c>
      <c r="C34" s="2" t="str">
        <f>VLOOKUP(B34,serial!$C$1:$D$37,2,FALSE)</f>
        <v>BM_R</v>
      </c>
      <c r="D34" s="3" t="s">
        <v>80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108</v>
      </c>
      <c r="K34" s="54">
        <v>0</v>
      </c>
      <c r="L34" s="54">
        <v>72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</row>
    <row r="35" spans="1:17" ht="25.5" customHeight="1" x14ac:dyDescent="0.2">
      <c r="A35" s="66" t="s">
        <v>81</v>
      </c>
      <c r="B35" s="2"/>
      <c r="C35" s="2"/>
      <c r="D35" s="3"/>
      <c r="E35" s="68">
        <f t="shared" ref="E35:Q35" si="9">SUM(E32:E34)</f>
        <v>1</v>
      </c>
      <c r="F35" s="68">
        <f t="shared" si="9"/>
        <v>1</v>
      </c>
      <c r="G35" s="68">
        <f t="shared" si="9"/>
        <v>86400</v>
      </c>
      <c r="H35" s="68">
        <f t="shared" si="9"/>
        <v>1</v>
      </c>
      <c r="I35" s="68">
        <f t="shared" si="9"/>
        <v>1</v>
      </c>
      <c r="J35" s="68">
        <f t="shared" si="9"/>
        <v>245</v>
      </c>
      <c r="K35" s="68">
        <f t="shared" si="9"/>
        <v>0</v>
      </c>
      <c r="L35" s="68">
        <f t="shared" si="9"/>
        <v>188</v>
      </c>
      <c r="M35" s="68">
        <f t="shared" si="9"/>
        <v>0</v>
      </c>
      <c r="N35" s="68">
        <f t="shared" si="9"/>
        <v>11</v>
      </c>
      <c r="O35" s="68">
        <f t="shared" si="9"/>
        <v>0</v>
      </c>
      <c r="P35" s="68">
        <f t="shared" si="9"/>
        <v>2745</v>
      </c>
      <c r="Q35" s="68">
        <f t="shared" si="9"/>
        <v>0</v>
      </c>
    </row>
    <row r="36" spans="1:17" ht="12.75" customHeight="1" x14ac:dyDescent="0.2">
      <c r="A36" s="69" t="s">
        <v>82</v>
      </c>
      <c r="B36" s="50"/>
      <c r="C36" s="70"/>
      <c r="D36" s="70"/>
      <c r="E36" s="73">
        <f t="shared" ref="E36:Q36" si="10">E39</f>
        <v>0</v>
      </c>
      <c r="F36" s="73">
        <f t="shared" si="10"/>
        <v>0</v>
      </c>
      <c r="G36" s="73">
        <f t="shared" si="10"/>
        <v>0</v>
      </c>
      <c r="H36" s="73">
        <f t="shared" si="10"/>
        <v>0</v>
      </c>
      <c r="I36" s="73">
        <f t="shared" si="10"/>
        <v>0</v>
      </c>
      <c r="J36" s="73">
        <f t="shared" si="10"/>
        <v>15</v>
      </c>
      <c r="K36" s="73">
        <f t="shared" si="10"/>
        <v>0</v>
      </c>
      <c r="L36" s="73">
        <f t="shared" si="10"/>
        <v>10</v>
      </c>
      <c r="M36" s="73">
        <f t="shared" si="10"/>
        <v>0</v>
      </c>
      <c r="N36" s="73">
        <f t="shared" si="10"/>
        <v>0</v>
      </c>
      <c r="O36" s="73">
        <f t="shared" si="10"/>
        <v>0</v>
      </c>
      <c r="P36" s="73">
        <f t="shared" si="10"/>
        <v>0</v>
      </c>
      <c r="Q36" s="73">
        <f t="shared" si="10"/>
        <v>0</v>
      </c>
    </row>
    <row r="37" spans="1:17" ht="25.5" customHeight="1" x14ac:dyDescent="0.2">
      <c r="A37" s="21" t="s">
        <v>83</v>
      </c>
      <c r="B37" s="2" t="s">
        <v>84</v>
      </c>
      <c r="C37" s="2" t="str">
        <f>VLOOKUP(B37,serial!$C$1:$D$37,2,FALSE)</f>
        <v>BA_RS</v>
      </c>
      <c r="D37" s="3" t="s">
        <v>85</v>
      </c>
      <c r="E37" s="54">
        <v>1</v>
      </c>
      <c r="F37" s="54">
        <v>0</v>
      </c>
      <c r="G37" s="54">
        <v>66750</v>
      </c>
      <c r="H37" s="54">
        <v>1</v>
      </c>
      <c r="I37" s="54">
        <v>0</v>
      </c>
      <c r="J37" s="54">
        <v>62</v>
      </c>
      <c r="K37" s="54">
        <v>0</v>
      </c>
      <c r="L37" s="54">
        <v>56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</row>
    <row r="38" spans="1:17" ht="38.25" customHeight="1" x14ac:dyDescent="0.2">
      <c r="A38" s="21" t="s">
        <v>86</v>
      </c>
      <c r="B38" s="2" t="s">
        <v>87</v>
      </c>
      <c r="C38" s="2" t="str">
        <f>VLOOKUP(B38,serial!$C$1:$D$37,2,FALSE)</f>
        <v>BA_PT</v>
      </c>
      <c r="D38" s="3" t="s">
        <v>88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156</v>
      </c>
      <c r="K38" s="54">
        <v>0</v>
      </c>
      <c r="L38" s="54">
        <v>111</v>
      </c>
      <c r="M38" s="54">
        <v>0</v>
      </c>
      <c r="N38" s="54">
        <v>1</v>
      </c>
      <c r="O38" s="54">
        <v>0</v>
      </c>
      <c r="P38" s="54">
        <v>124</v>
      </c>
      <c r="Q38" s="54">
        <v>0</v>
      </c>
    </row>
    <row r="39" spans="1:17" ht="25.5" customHeight="1" x14ac:dyDescent="0.2">
      <c r="A39" s="21" t="s">
        <v>89</v>
      </c>
      <c r="B39" s="2" t="s">
        <v>90</v>
      </c>
      <c r="C39" s="2" t="str">
        <f>VLOOKUP(B39,serial!$C$1:$D$37,2,FALSE)</f>
        <v>BA_R</v>
      </c>
      <c r="D39" s="3" t="s">
        <v>91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15</v>
      </c>
      <c r="K39" s="54">
        <v>0</v>
      </c>
      <c r="L39" s="54">
        <v>10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</row>
    <row r="40" spans="1:17" ht="12.75" customHeight="1" x14ac:dyDescent="0.2">
      <c r="A40" s="71" t="s">
        <v>92</v>
      </c>
      <c r="B40" s="2"/>
      <c r="C40" s="2"/>
      <c r="D40" s="3"/>
      <c r="E40" s="68">
        <f t="shared" ref="E40:Q40" si="11">SUM(E37:E39)</f>
        <v>1</v>
      </c>
      <c r="F40" s="68">
        <f t="shared" si="11"/>
        <v>0</v>
      </c>
      <c r="G40" s="68">
        <f t="shared" si="11"/>
        <v>66750</v>
      </c>
      <c r="H40" s="68">
        <f t="shared" si="11"/>
        <v>1</v>
      </c>
      <c r="I40" s="68">
        <f t="shared" si="11"/>
        <v>0</v>
      </c>
      <c r="J40" s="68">
        <f t="shared" si="11"/>
        <v>233</v>
      </c>
      <c r="K40" s="68">
        <f t="shared" si="11"/>
        <v>0</v>
      </c>
      <c r="L40" s="68">
        <f t="shared" si="11"/>
        <v>177</v>
      </c>
      <c r="M40" s="68">
        <f t="shared" si="11"/>
        <v>0</v>
      </c>
      <c r="N40" s="68">
        <f t="shared" si="11"/>
        <v>1</v>
      </c>
      <c r="O40" s="68">
        <f t="shared" si="11"/>
        <v>0</v>
      </c>
      <c r="P40" s="68">
        <f t="shared" si="11"/>
        <v>124</v>
      </c>
      <c r="Q40" s="68">
        <f t="shared" si="11"/>
        <v>0</v>
      </c>
    </row>
    <row r="41" spans="1:17" ht="25.5" customHeight="1" x14ac:dyDescent="0.2">
      <c r="A41" s="49" t="s">
        <v>93</v>
      </c>
      <c r="B41" s="50"/>
      <c r="C41" s="50"/>
      <c r="D41" s="70"/>
      <c r="E41" s="73">
        <f t="shared" ref="E41:Q41" si="12">SUM(E42:E43)</f>
        <v>1</v>
      </c>
      <c r="F41" s="73">
        <f t="shared" si="12"/>
        <v>2</v>
      </c>
      <c r="G41" s="73">
        <f t="shared" si="12"/>
        <v>134761</v>
      </c>
      <c r="H41" s="73">
        <f t="shared" si="12"/>
        <v>2</v>
      </c>
      <c r="I41" s="73">
        <f t="shared" si="12"/>
        <v>3</v>
      </c>
      <c r="J41" s="73">
        <f t="shared" si="12"/>
        <v>192</v>
      </c>
      <c r="K41" s="73">
        <f t="shared" si="12"/>
        <v>3</v>
      </c>
      <c r="L41" s="73">
        <f t="shared" si="12"/>
        <v>167</v>
      </c>
      <c r="M41" s="73">
        <f t="shared" si="12"/>
        <v>1</v>
      </c>
      <c r="N41" s="73">
        <f t="shared" si="12"/>
        <v>5</v>
      </c>
      <c r="O41" s="73">
        <f t="shared" si="12"/>
        <v>2</v>
      </c>
      <c r="P41" s="73">
        <f t="shared" si="12"/>
        <v>392</v>
      </c>
      <c r="Q41" s="73">
        <f t="shared" si="12"/>
        <v>5</v>
      </c>
    </row>
    <row r="42" spans="1:17" ht="25.5" customHeight="1" x14ac:dyDescent="0.2">
      <c r="A42" s="62" t="s">
        <v>94</v>
      </c>
      <c r="B42" s="2" t="s">
        <v>95</v>
      </c>
      <c r="C42" s="2" t="str">
        <f>VLOOKUP(B42,serial!$C$1:$D$37,2,FALSE)</f>
        <v>BE_RM</v>
      </c>
      <c r="D42" s="3" t="s">
        <v>96</v>
      </c>
      <c r="E42" s="54">
        <v>1</v>
      </c>
      <c r="F42" s="54">
        <v>0</v>
      </c>
      <c r="G42" s="54">
        <v>113556</v>
      </c>
      <c r="H42" s="54">
        <v>1</v>
      </c>
      <c r="I42" s="54">
        <v>3</v>
      </c>
      <c r="J42" s="54">
        <v>121</v>
      </c>
      <c r="K42" s="54">
        <v>0</v>
      </c>
      <c r="L42" s="54">
        <v>114</v>
      </c>
      <c r="M42" s="54">
        <v>0</v>
      </c>
      <c r="N42" s="54">
        <v>2</v>
      </c>
      <c r="O42" s="54">
        <v>0</v>
      </c>
      <c r="P42" s="54">
        <v>156</v>
      </c>
      <c r="Q42" s="54">
        <v>0</v>
      </c>
    </row>
    <row r="43" spans="1:17" ht="38.25" customHeight="1" x14ac:dyDescent="0.2">
      <c r="A43" s="62" t="s">
        <v>97</v>
      </c>
      <c r="B43" s="2" t="s">
        <v>98</v>
      </c>
      <c r="C43" s="2" t="str">
        <f>VLOOKUP(B43,serial!$C$1:$D$37,2,FALSE)</f>
        <v>BE_PT</v>
      </c>
      <c r="D43" s="3" t="s">
        <v>99</v>
      </c>
      <c r="E43" s="54">
        <v>0</v>
      </c>
      <c r="F43" s="54">
        <v>2</v>
      </c>
      <c r="G43" s="54">
        <v>21205</v>
      </c>
      <c r="H43" s="54">
        <v>1</v>
      </c>
      <c r="I43" s="54">
        <v>0</v>
      </c>
      <c r="J43" s="54">
        <v>71</v>
      </c>
      <c r="K43" s="54">
        <v>3</v>
      </c>
      <c r="L43" s="54">
        <v>53</v>
      </c>
      <c r="M43" s="54">
        <v>1</v>
      </c>
      <c r="N43" s="54">
        <v>3</v>
      </c>
      <c r="O43" s="54">
        <v>2</v>
      </c>
      <c r="P43" s="54">
        <v>236</v>
      </c>
      <c r="Q43" s="54">
        <v>5</v>
      </c>
    </row>
    <row r="44" spans="1:17" ht="25.5" customHeight="1" x14ac:dyDescent="0.2">
      <c r="A44" s="74" t="s">
        <v>100</v>
      </c>
      <c r="B44" s="2"/>
      <c r="C44" s="2"/>
      <c r="D44" s="3"/>
      <c r="E44" s="128">
        <f t="shared" ref="E44:Q44" si="13">SUM(E45:E47)</f>
        <v>1</v>
      </c>
      <c r="F44" s="128">
        <f t="shared" si="13"/>
        <v>2</v>
      </c>
      <c r="G44" s="128">
        <f t="shared" si="13"/>
        <v>38103</v>
      </c>
      <c r="H44" s="128">
        <f t="shared" si="13"/>
        <v>2</v>
      </c>
      <c r="I44" s="128">
        <f t="shared" si="13"/>
        <v>1</v>
      </c>
      <c r="J44" s="128">
        <f t="shared" si="13"/>
        <v>1246</v>
      </c>
      <c r="K44" s="128">
        <f t="shared" si="13"/>
        <v>75</v>
      </c>
      <c r="L44" s="128">
        <f t="shared" si="13"/>
        <v>906</v>
      </c>
      <c r="M44" s="128">
        <f t="shared" si="13"/>
        <v>69</v>
      </c>
      <c r="N44" s="128">
        <f t="shared" si="13"/>
        <v>29</v>
      </c>
      <c r="O44" s="128">
        <f t="shared" si="13"/>
        <v>17</v>
      </c>
      <c r="P44" s="128">
        <f t="shared" si="13"/>
        <v>1553</v>
      </c>
      <c r="Q44" s="128">
        <f t="shared" si="13"/>
        <v>175</v>
      </c>
    </row>
    <row r="45" spans="1:17" ht="25.5" customHeight="1" x14ac:dyDescent="0.2">
      <c r="A45" s="62" t="s">
        <v>101</v>
      </c>
      <c r="B45" s="2" t="s">
        <v>102</v>
      </c>
      <c r="C45" s="2" t="str">
        <f>VLOOKUP(B45,serial!$C$1:$D$37,2,FALSE)</f>
        <v>BT_RM</v>
      </c>
      <c r="D45" s="3" t="s">
        <v>103</v>
      </c>
      <c r="E45" s="54">
        <v>1</v>
      </c>
      <c r="F45" s="54">
        <v>1</v>
      </c>
      <c r="G45" s="54">
        <v>38103</v>
      </c>
      <c r="H45" s="54">
        <v>1</v>
      </c>
      <c r="I45" s="54">
        <v>0</v>
      </c>
      <c r="J45" s="54">
        <v>143</v>
      </c>
      <c r="K45" s="54">
        <v>0</v>
      </c>
      <c r="L45" s="54">
        <v>136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</row>
    <row r="46" spans="1:17" ht="38.25" customHeight="1" x14ac:dyDescent="0.2">
      <c r="A46" s="62" t="s">
        <v>104</v>
      </c>
      <c r="B46" s="2" t="s">
        <v>105</v>
      </c>
      <c r="C46" s="2" t="str">
        <f>VLOOKUP(B46,serial!$C$1:$D$37,2,FALSE)</f>
        <v>BT_PT</v>
      </c>
      <c r="D46" s="3" t="s">
        <v>106</v>
      </c>
      <c r="E46" s="54">
        <v>0</v>
      </c>
      <c r="F46" s="54">
        <v>0</v>
      </c>
      <c r="G46" s="54">
        <v>0</v>
      </c>
      <c r="H46" s="54">
        <v>1</v>
      </c>
      <c r="I46" s="54">
        <v>1</v>
      </c>
      <c r="J46" s="54">
        <v>457</v>
      </c>
      <c r="K46" s="54">
        <v>63</v>
      </c>
      <c r="L46" s="54">
        <v>369</v>
      </c>
      <c r="M46" s="54">
        <v>58</v>
      </c>
      <c r="N46" s="54">
        <v>1</v>
      </c>
      <c r="O46" s="54">
        <v>1</v>
      </c>
      <c r="P46" s="54">
        <v>1240</v>
      </c>
      <c r="Q46" s="54">
        <v>81</v>
      </c>
    </row>
    <row r="47" spans="1:17" ht="25.5" customHeight="1" x14ac:dyDescent="0.2">
      <c r="A47" s="75" t="s">
        <v>107</v>
      </c>
      <c r="B47" s="2" t="s">
        <v>44</v>
      </c>
      <c r="C47" s="2" t="str">
        <f>VLOOKUP(B47,serial!$C$1:$D$37,2,FALSE)</f>
        <v>BT_SP</v>
      </c>
      <c r="D47" s="3" t="s">
        <v>108</v>
      </c>
      <c r="E47" s="54">
        <v>0</v>
      </c>
      <c r="F47" s="54">
        <v>1</v>
      </c>
      <c r="G47" s="54">
        <v>0</v>
      </c>
      <c r="H47" s="54">
        <v>0</v>
      </c>
      <c r="I47" s="54">
        <v>0</v>
      </c>
      <c r="J47" s="54">
        <v>646</v>
      </c>
      <c r="K47" s="54">
        <v>12</v>
      </c>
      <c r="L47" s="54">
        <v>401</v>
      </c>
      <c r="M47" s="54">
        <v>11</v>
      </c>
      <c r="N47" s="54">
        <v>28</v>
      </c>
      <c r="O47" s="54">
        <v>16</v>
      </c>
      <c r="P47" s="54">
        <v>313</v>
      </c>
      <c r="Q47" s="54">
        <v>94</v>
      </c>
    </row>
    <row r="48" spans="1:17" ht="25.5" customHeight="1" x14ac:dyDescent="0.2">
      <c r="A48" s="49" t="s">
        <v>109</v>
      </c>
      <c r="B48" s="50"/>
      <c r="C48" s="50"/>
      <c r="D48" s="70"/>
      <c r="E48" s="73">
        <f t="shared" ref="E48:J48" si="14">SUM(E49:E50)</f>
        <v>1</v>
      </c>
      <c r="F48" s="73">
        <f t="shared" si="14"/>
        <v>1</v>
      </c>
      <c r="G48" s="73">
        <f t="shared" si="14"/>
        <v>16087</v>
      </c>
      <c r="H48" s="73">
        <f t="shared" si="14"/>
        <v>1</v>
      </c>
      <c r="I48" s="73">
        <f t="shared" si="14"/>
        <v>0</v>
      </c>
      <c r="J48" s="73">
        <f t="shared" si="14"/>
        <v>159</v>
      </c>
      <c r="K48" s="73">
        <v>0</v>
      </c>
      <c r="L48" s="73">
        <f t="shared" ref="L48:Q48" si="15">SUM(L49:L50)</f>
        <v>142</v>
      </c>
      <c r="M48" s="73">
        <f t="shared" si="15"/>
        <v>42</v>
      </c>
      <c r="N48" s="73">
        <f t="shared" si="15"/>
        <v>27</v>
      </c>
      <c r="O48" s="73">
        <f t="shared" si="15"/>
        <v>20</v>
      </c>
      <c r="P48" s="73">
        <f t="shared" si="15"/>
        <v>160</v>
      </c>
      <c r="Q48" s="73">
        <f t="shared" si="15"/>
        <v>34</v>
      </c>
    </row>
    <row r="49" spans="1:17" ht="25.5" customHeight="1" x14ac:dyDescent="0.2">
      <c r="A49" s="21" t="s">
        <v>110</v>
      </c>
      <c r="B49" s="2" t="s">
        <v>111</v>
      </c>
      <c r="C49" s="2" t="str">
        <f>VLOOKUP(B49,serial!$C$1:$D$37,2,FALSE)</f>
        <v>BAM_RM</v>
      </c>
      <c r="D49" s="3" t="s">
        <v>112</v>
      </c>
      <c r="E49" s="54">
        <v>1</v>
      </c>
      <c r="F49" s="54">
        <v>1</v>
      </c>
      <c r="G49" s="54">
        <v>16087</v>
      </c>
      <c r="H49" s="54">
        <v>1</v>
      </c>
      <c r="I49" s="54">
        <v>0</v>
      </c>
      <c r="J49" s="54">
        <v>84</v>
      </c>
      <c r="K49" s="54">
        <v>0</v>
      </c>
      <c r="L49" s="54">
        <v>82</v>
      </c>
      <c r="M49" s="54">
        <v>0</v>
      </c>
      <c r="N49" s="54">
        <v>2</v>
      </c>
      <c r="O49" s="54">
        <v>0</v>
      </c>
      <c r="P49" s="54">
        <v>60</v>
      </c>
      <c r="Q49" s="54">
        <v>0</v>
      </c>
    </row>
    <row r="50" spans="1:17" ht="51" customHeight="1" x14ac:dyDescent="0.2">
      <c r="A50" s="21" t="s">
        <v>113</v>
      </c>
      <c r="B50" s="2" t="s">
        <v>114</v>
      </c>
      <c r="C50" s="2" t="str">
        <f>VLOOKUP(B50,serial!$C$1:$D$37,2,FALSE)</f>
        <v>BAM_PT</v>
      </c>
      <c r="D50" s="3" t="s">
        <v>115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75</v>
      </c>
      <c r="K50" s="54">
        <v>31</v>
      </c>
      <c r="L50" s="54">
        <v>60</v>
      </c>
      <c r="M50" s="54">
        <v>42</v>
      </c>
      <c r="N50" s="54">
        <v>25</v>
      </c>
      <c r="O50" s="54">
        <v>20</v>
      </c>
      <c r="P50" s="54">
        <v>100</v>
      </c>
      <c r="Q50" s="54">
        <v>34</v>
      </c>
    </row>
    <row r="51" spans="1:17" ht="25.5" customHeight="1" x14ac:dyDescent="0.2">
      <c r="A51" s="76" t="s">
        <v>116</v>
      </c>
      <c r="B51" s="77"/>
      <c r="C51" s="77"/>
      <c r="D51" s="78"/>
      <c r="E51" s="79">
        <f t="shared" ref="E51:Q51" si="16">E23+E14+E11+E8</f>
        <v>21</v>
      </c>
      <c r="F51" s="79">
        <f t="shared" si="16"/>
        <v>27</v>
      </c>
      <c r="G51" s="79">
        <f t="shared" si="16"/>
        <v>3857618</v>
      </c>
      <c r="H51" s="79">
        <f t="shared" si="16"/>
        <v>31</v>
      </c>
      <c r="I51" s="79">
        <f t="shared" si="16"/>
        <v>120</v>
      </c>
      <c r="J51" s="79">
        <f t="shared" si="16"/>
        <v>67859</v>
      </c>
      <c r="K51" s="79">
        <f t="shared" si="16"/>
        <v>46313</v>
      </c>
      <c r="L51" s="79">
        <f t="shared" si="16"/>
        <v>34970</v>
      </c>
      <c r="M51" s="79">
        <f t="shared" si="16"/>
        <v>23857</v>
      </c>
      <c r="N51" s="79">
        <f t="shared" si="16"/>
        <v>4068</v>
      </c>
      <c r="O51" s="79">
        <f t="shared" si="16"/>
        <v>2897</v>
      </c>
      <c r="P51" s="79">
        <f t="shared" si="16"/>
        <v>242249</v>
      </c>
      <c r="Q51" s="79">
        <f t="shared" si="16"/>
        <v>150383</v>
      </c>
    </row>
    <row r="52" spans="1:17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7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7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7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7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7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7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7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7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7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7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"/>
    <row r="253" spans="1:15" ht="15.75" customHeight="1" x14ac:dyDescent="0.2"/>
    <row r="254" spans="1:15" ht="15.75" customHeight="1" x14ac:dyDescent="0.2"/>
    <row r="255" spans="1:15" ht="15.75" customHeight="1" x14ac:dyDescent="0.2"/>
    <row r="256" spans="1:1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H2:H3"/>
    <mergeCell ref="I2:I3"/>
    <mergeCell ref="J2:J3"/>
    <mergeCell ref="K2:K3"/>
    <mergeCell ref="A1:Q1"/>
    <mergeCell ref="A2:A3"/>
    <mergeCell ref="B2:B3"/>
    <mergeCell ref="C2:C3"/>
    <mergeCell ref="D2:D3"/>
    <mergeCell ref="E2:E3"/>
    <mergeCell ref="F2:F3"/>
    <mergeCell ref="Q2:Q3"/>
    <mergeCell ref="L2:L3"/>
    <mergeCell ref="M2:M3"/>
    <mergeCell ref="N2:N3"/>
    <mergeCell ref="O2:O3"/>
    <mergeCell ref="P2:P3"/>
    <mergeCell ref="G2:G3"/>
  </mergeCells>
  <dataValidations count="2">
    <dataValidation type="list" allowBlank="1" showErrorMessage="1" sqref="B9:B10 B12:B13 B15:B22 B24 B26:B30 B32:B34 B37:B39 B42:B43 B45:B47 B49:B50">
      <formula1>types</formula1>
    </dataValidation>
    <dataValidation type="list" allowBlank="1" showErrorMessage="1" sqref="L2">
      <formula1>serials</formula1>
    </dataValidation>
  </dataValidation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13</vt:i4>
      </vt:variant>
      <vt:variant>
        <vt:lpstr>Zone denumite</vt:lpstr>
      </vt:variant>
      <vt:variant>
        <vt:i4>1</vt:i4>
      </vt:variant>
    </vt:vector>
  </HeadingPairs>
  <TitlesOfParts>
    <vt:vector size="14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serial</vt:lpstr>
      <vt:lpstr>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W8</cp:lastModifiedBy>
  <dcterms:created xsi:type="dcterms:W3CDTF">2007-01-10T10:28:39Z</dcterms:created>
  <dcterms:modified xsi:type="dcterms:W3CDTF">2021-03-17T17:10:09Z</dcterms:modified>
</cp:coreProperties>
</file>