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  <Override PartName="/xl/commentsmeta5" ContentType="application/binary"/>
  <Override PartName="/xl/commentsmeta6" ContentType="application/binary"/>
  <Override PartName="/xl/commentsmeta7" ContentType="application/binary"/>
  <Override PartName="/xl/commentsmeta8" ContentType="application/binary"/>
  <Override PartName="/xl/commentsmeta9" ContentType="application/binary"/>
  <Override PartName="/xl/commentsmeta10" ContentType="application/binary"/>
  <Override PartName="/xl/commentsmeta1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onica B\Documents\Sait_BNRM\2022\martie\"/>
    </mc:Choice>
  </mc:AlternateContent>
  <bookViews>
    <workbookView xWindow="0" yWindow="0" windowWidth="28800" windowHeight="12030"/>
  </bookViews>
  <sheets>
    <sheet name="pag1" sheetId="1" r:id="rId1"/>
    <sheet name="pag2" sheetId="2" r:id="rId2"/>
    <sheet name="pag3" sheetId="3" r:id="rId3"/>
    <sheet name="pag4" sheetId="4" r:id="rId4"/>
    <sheet name="pag5" sheetId="5" r:id="rId5"/>
    <sheet name="pag 6" sheetId="6" r:id="rId6"/>
    <sheet name="pag7" sheetId="7" r:id="rId7"/>
    <sheet name="pag8" sheetId="8" r:id="rId8"/>
    <sheet name="pag9" sheetId="9" r:id="rId9"/>
    <sheet name="pag10" sheetId="10" r:id="rId10"/>
    <sheet name="pag11" sheetId="11" r:id="rId11"/>
    <sheet name="pag12" sheetId="12" r:id="rId12"/>
    <sheet name="serial" sheetId="14" state="hidden" r:id="rId13"/>
  </sheets>
  <definedNames>
    <definedName name="OLE_LINK1" localSheetId="0">'pag1'!$I$2</definedName>
    <definedName name="types">serial!$C$1:$C$37</definedName>
  </definedNames>
  <calcPr calcId="162913"/>
  <extLst>
    <ext uri="GoogleSheetsCustomDataVersion1">
      <go:sheetsCustomData xmlns:go="http://customooxmlschemas.google.com/" r:id="rId18" roundtripDataSignature="AMtx7mgL5xBkrXWta++2B+qrCE3HHfGZtQ=="/>
    </ext>
  </extLst>
</workbook>
</file>

<file path=xl/calcChain.xml><?xml version="1.0" encoding="utf-8"?>
<calcChain xmlns="http://schemas.openxmlformats.org/spreadsheetml/2006/main">
  <c r="V43" i="11" l="1"/>
  <c r="W43" i="11"/>
  <c r="Q53" i="11" l="1"/>
  <c r="S53" i="11"/>
  <c r="V53" i="11"/>
  <c r="W53" i="11"/>
  <c r="X53" i="11"/>
  <c r="N53" i="11"/>
  <c r="M53" i="11"/>
  <c r="L53" i="11"/>
  <c r="K53" i="11"/>
  <c r="J53" i="11"/>
  <c r="I53" i="11"/>
  <c r="H53" i="11"/>
  <c r="G53" i="11"/>
  <c r="F53" i="11"/>
  <c r="E53" i="11"/>
  <c r="E32" i="1" l="1"/>
  <c r="K50" i="12" l="1"/>
  <c r="J50" i="12"/>
  <c r="I50" i="12"/>
  <c r="H50" i="12"/>
  <c r="G50" i="12"/>
  <c r="F50" i="12"/>
  <c r="E50" i="12"/>
  <c r="K46" i="12"/>
  <c r="J46" i="12"/>
  <c r="I46" i="12"/>
  <c r="H46" i="12"/>
  <c r="G46" i="12"/>
  <c r="F46" i="12"/>
  <c r="E46" i="12"/>
  <c r="K43" i="12"/>
  <c r="J43" i="12"/>
  <c r="I43" i="12"/>
  <c r="H43" i="12"/>
  <c r="G43" i="12"/>
  <c r="F43" i="12"/>
  <c r="E43" i="12"/>
  <c r="K42" i="12"/>
  <c r="J42" i="12"/>
  <c r="I42" i="12"/>
  <c r="H42" i="12"/>
  <c r="G42" i="12"/>
  <c r="F42" i="12"/>
  <c r="E42" i="12"/>
  <c r="K38" i="12"/>
  <c r="J38" i="12"/>
  <c r="I38" i="12"/>
  <c r="H38" i="12"/>
  <c r="G38" i="12"/>
  <c r="F38" i="12"/>
  <c r="E38" i="12"/>
  <c r="K37" i="12"/>
  <c r="J37" i="12"/>
  <c r="I37" i="12"/>
  <c r="H37" i="12"/>
  <c r="G37" i="12"/>
  <c r="F37" i="12"/>
  <c r="E37" i="12"/>
  <c r="K33" i="12"/>
  <c r="J33" i="12"/>
  <c r="I33" i="12"/>
  <c r="I25" i="12" s="1"/>
  <c r="H33" i="12"/>
  <c r="G33" i="12"/>
  <c r="F33" i="12"/>
  <c r="E33" i="12"/>
  <c r="E25" i="12" s="1"/>
  <c r="K27" i="12"/>
  <c r="J27" i="12"/>
  <c r="J25" i="12" s="1"/>
  <c r="J53" i="12" s="1"/>
  <c r="I27" i="12"/>
  <c r="H27" i="12"/>
  <c r="H25" i="12" s="1"/>
  <c r="G27" i="12"/>
  <c r="F27" i="12"/>
  <c r="F25" i="12" s="1"/>
  <c r="F53" i="12" s="1"/>
  <c r="E27" i="12"/>
  <c r="K25" i="12"/>
  <c r="K53" i="12" s="1"/>
  <c r="G25" i="12"/>
  <c r="G53" i="12" s="1"/>
  <c r="K22" i="12"/>
  <c r="J22" i="12"/>
  <c r="I22" i="12"/>
  <c r="H22" i="12"/>
  <c r="G22" i="12"/>
  <c r="F22" i="12"/>
  <c r="E22" i="12"/>
  <c r="K21" i="12"/>
  <c r="J21" i="12"/>
  <c r="I21" i="12"/>
  <c r="I16" i="12" s="1"/>
  <c r="H21" i="12"/>
  <c r="G21" i="12"/>
  <c r="F21" i="12"/>
  <c r="E21" i="12"/>
  <c r="E16" i="12" s="1"/>
  <c r="K18" i="12"/>
  <c r="J18" i="12"/>
  <c r="J16" i="12" s="1"/>
  <c r="I18" i="12"/>
  <c r="H18" i="12"/>
  <c r="H16" i="12" s="1"/>
  <c r="G18" i="12"/>
  <c r="F18" i="12"/>
  <c r="F16" i="12" s="1"/>
  <c r="E18" i="12"/>
  <c r="K16" i="12"/>
  <c r="G16" i="12"/>
  <c r="K13" i="12"/>
  <c r="J13" i="12"/>
  <c r="I13" i="12"/>
  <c r="H13" i="12"/>
  <c r="G13" i="12"/>
  <c r="F13" i="12"/>
  <c r="E13" i="12"/>
  <c r="K10" i="12"/>
  <c r="J10" i="12"/>
  <c r="I10" i="12"/>
  <c r="H10" i="12"/>
  <c r="G10" i="12"/>
  <c r="F10" i="12"/>
  <c r="E10" i="12"/>
  <c r="Y50" i="11"/>
  <c r="X50" i="11"/>
  <c r="W50" i="11"/>
  <c r="V50" i="11"/>
  <c r="U50" i="11"/>
  <c r="T50" i="11"/>
  <c r="S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Y43" i="11"/>
  <c r="X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Y33" i="11"/>
  <c r="Y25" i="11" s="1"/>
  <c r="X33" i="11"/>
  <c r="W33" i="11"/>
  <c r="V33" i="11"/>
  <c r="U33" i="11"/>
  <c r="U25" i="11" s="1"/>
  <c r="T33" i="11"/>
  <c r="S33" i="11"/>
  <c r="R33" i="11"/>
  <c r="Q33" i="11"/>
  <c r="Q25" i="11" s="1"/>
  <c r="P33" i="11"/>
  <c r="O33" i="11"/>
  <c r="N33" i="11"/>
  <c r="M33" i="11"/>
  <c r="M25" i="11" s="1"/>
  <c r="L33" i="11"/>
  <c r="K33" i="11"/>
  <c r="J33" i="11"/>
  <c r="I33" i="11"/>
  <c r="I25" i="11" s="1"/>
  <c r="H33" i="11"/>
  <c r="G33" i="11"/>
  <c r="F33" i="11"/>
  <c r="E33" i="11"/>
  <c r="E25" i="11" s="1"/>
  <c r="Y27" i="11"/>
  <c r="X27" i="11"/>
  <c r="W27" i="11"/>
  <c r="V27" i="11"/>
  <c r="V25" i="11" s="1"/>
  <c r="U27" i="11"/>
  <c r="T27" i="11"/>
  <c r="S27" i="11"/>
  <c r="R27" i="11"/>
  <c r="R25" i="11" s="1"/>
  <c r="Q27" i="11"/>
  <c r="P27" i="11"/>
  <c r="O27" i="11"/>
  <c r="N27" i="11"/>
  <c r="N25" i="11" s="1"/>
  <c r="M27" i="11"/>
  <c r="L27" i="11"/>
  <c r="K27" i="11"/>
  <c r="J27" i="11"/>
  <c r="J25" i="11" s="1"/>
  <c r="I27" i="11"/>
  <c r="H27" i="11"/>
  <c r="G27" i="11"/>
  <c r="F27" i="11"/>
  <c r="F25" i="11" s="1"/>
  <c r="E27" i="11"/>
  <c r="X25" i="11"/>
  <c r="W25" i="11"/>
  <c r="T25" i="11"/>
  <c r="S25" i="11"/>
  <c r="P25" i="11"/>
  <c r="O25" i="11"/>
  <c r="L25" i="11"/>
  <c r="K25" i="11"/>
  <c r="H25" i="11"/>
  <c r="G25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L16" i="11" s="1"/>
  <c r="K22" i="11"/>
  <c r="J22" i="11"/>
  <c r="I22" i="11"/>
  <c r="H22" i="11"/>
  <c r="H16" i="11" s="1"/>
  <c r="G22" i="11"/>
  <c r="F22" i="11"/>
  <c r="E22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Y18" i="11"/>
  <c r="X18" i="11"/>
  <c r="W18" i="11"/>
  <c r="V18" i="11"/>
  <c r="V16" i="11" s="1"/>
  <c r="U18" i="11"/>
  <c r="T18" i="11"/>
  <c r="S18" i="11"/>
  <c r="S16" i="11" s="1"/>
  <c r="R18" i="11"/>
  <c r="Q18" i="11"/>
  <c r="P18" i="11"/>
  <c r="O18" i="11"/>
  <c r="N18" i="11"/>
  <c r="N16" i="11" s="1"/>
  <c r="M18" i="11"/>
  <c r="L18" i="11"/>
  <c r="K18" i="11"/>
  <c r="J18" i="11"/>
  <c r="J16" i="11" s="1"/>
  <c r="I18" i="11"/>
  <c r="H18" i="11"/>
  <c r="G18" i="11"/>
  <c r="G16" i="11" s="1"/>
  <c r="F18" i="11"/>
  <c r="F16" i="11" s="1"/>
  <c r="E18" i="11"/>
  <c r="W16" i="11"/>
  <c r="O16" i="11"/>
  <c r="O53" i="11" s="1"/>
  <c r="K16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N49" i="10"/>
  <c r="M49" i="10"/>
  <c r="L49" i="10"/>
  <c r="K49" i="10"/>
  <c r="J49" i="10"/>
  <c r="I49" i="10"/>
  <c r="H49" i="10"/>
  <c r="G49" i="10"/>
  <c r="F49" i="10"/>
  <c r="E49" i="10"/>
  <c r="N45" i="10"/>
  <c r="M45" i="10"/>
  <c r="L45" i="10"/>
  <c r="K45" i="10"/>
  <c r="J45" i="10"/>
  <c r="I45" i="10"/>
  <c r="H45" i="10"/>
  <c r="G45" i="10"/>
  <c r="F45" i="10"/>
  <c r="E45" i="10"/>
  <c r="N42" i="10"/>
  <c r="M42" i="10"/>
  <c r="L42" i="10"/>
  <c r="K42" i="10"/>
  <c r="J42" i="10"/>
  <c r="I42" i="10"/>
  <c r="H42" i="10"/>
  <c r="G42" i="10"/>
  <c r="F42" i="10"/>
  <c r="E42" i="10"/>
  <c r="N41" i="10"/>
  <c r="M41" i="10"/>
  <c r="L41" i="10"/>
  <c r="K41" i="10"/>
  <c r="J41" i="10"/>
  <c r="I41" i="10"/>
  <c r="H41" i="10"/>
  <c r="G41" i="10"/>
  <c r="F41" i="10"/>
  <c r="E41" i="10"/>
  <c r="N37" i="10"/>
  <c r="M37" i="10"/>
  <c r="L37" i="10"/>
  <c r="K37" i="10"/>
  <c r="J37" i="10"/>
  <c r="I37" i="10"/>
  <c r="H37" i="10"/>
  <c r="G37" i="10"/>
  <c r="F37" i="10"/>
  <c r="E37" i="10"/>
  <c r="N36" i="10"/>
  <c r="M36" i="10"/>
  <c r="L36" i="10"/>
  <c r="K36" i="10"/>
  <c r="J36" i="10"/>
  <c r="I36" i="10"/>
  <c r="H36" i="10"/>
  <c r="G36" i="10"/>
  <c r="F36" i="10"/>
  <c r="E36" i="10"/>
  <c r="N32" i="10"/>
  <c r="M32" i="10"/>
  <c r="L32" i="10"/>
  <c r="K32" i="10"/>
  <c r="J32" i="10"/>
  <c r="I32" i="10"/>
  <c r="H32" i="10"/>
  <c r="G32" i="10"/>
  <c r="F32" i="10"/>
  <c r="E32" i="10"/>
  <c r="N26" i="10"/>
  <c r="M26" i="10"/>
  <c r="L26" i="10"/>
  <c r="L24" i="10" s="1"/>
  <c r="K26" i="10"/>
  <c r="K24" i="10" s="1"/>
  <c r="J26" i="10"/>
  <c r="I26" i="10"/>
  <c r="H26" i="10"/>
  <c r="H24" i="10" s="1"/>
  <c r="G26" i="10"/>
  <c r="G24" i="10" s="1"/>
  <c r="F26" i="10"/>
  <c r="E26" i="10"/>
  <c r="N24" i="10"/>
  <c r="N52" i="10" s="1"/>
  <c r="M24" i="10"/>
  <c r="M52" i="10" s="1"/>
  <c r="J24" i="10"/>
  <c r="J52" i="10" s="1"/>
  <c r="I24" i="10"/>
  <c r="I52" i="10" s="1"/>
  <c r="F24" i="10"/>
  <c r="F52" i="10" s="1"/>
  <c r="E24" i="10"/>
  <c r="E52" i="10" s="1"/>
  <c r="N21" i="10"/>
  <c r="M21" i="10"/>
  <c r="L21" i="10"/>
  <c r="K21" i="10"/>
  <c r="J21" i="10"/>
  <c r="I21" i="10"/>
  <c r="H21" i="10"/>
  <c r="G21" i="10"/>
  <c r="F21" i="10"/>
  <c r="E21" i="10"/>
  <c r="N20" i="10"/>
  <c r="M20" i="10"/>
  <c r="L20" i="10"/>
  <c r="K20" i="10"/>
  <c r="J20" i="10"/>
  <c r="I20" i="10"/>
  <c r="H20" i="10"/>
  <c r="G20" i="10"/>
  <c r="F20" i="10"/>
  <c r="E20" i="10"/>
  <c r="N17" i="10"/>
  <c r="M17" i="10"/>
  <c r="L17" i="10"/>
  <c r="L15" i="10" s="1"/>
  <c r="K17" i="10"/>
  <c r="K15" i="10" s="1"/>
  <c r="J17" i="10"/>
  <c r="I17" i="10"/>
  <c r="H17" i="10"/>
  <c r="H15" i="10" s="1"/>
  <c r="G17" i="10"/>
  <c r="G15" i="10" s="1"/>
  <c r="F17" i="10"/>
  <c r="E17" i="10"/>
  <c r="N15" i="10"/>
  <c r="M15" i="10"/>
  <c r="J15" i="10"/>
  <c r="I15" i="10"/>
  <c r="F15" i="10"/>
  <c r="E15" i="10"/>
  <c r="N12" i="10"/>
  <c r="M12" i="10"/>
  <c r="L12" i="10"/>
  <c r="K12" i="10"/>
  <c r="J12" i="10"/>
  <c r="I12" i="10"/>
  <c r="H12" i="10"/>
  <c r="G12" i="10"/>
  <c r="F12" i="10"/>
  <c r="E12" i="10"/>
  <c r="N9" i="10"/>
  <c r="M9" i="10"/>
  <c r="L9" i="10"/>
  <c r="K9" i="10"/>
  <c r="J9" i="10"/>
  <c r="I9" i="10"/>
  <c r="H9" i="10"/>
  <c r="G9" i="10"/>
  <c r="F9" i="10"/>
  <c r="E9" i="10"/>
  <c r="Q48" i="9"/>
  <c r="P48" i="9"/>
  <c r="O48" i="9"/>
  <c r="N48" i="9"/>
  <c r="M48" i="9"/>
  <c r="L48" i="9"/>
  <c r="J48" i="9"/>
  <c r="I48" i="9"/>
  <c r="H48" i="9"/>
  <c r="G48" i="9"/>
  <c r="F48" i="9"/>
  <c r="E48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Q36" i="9"/>
  <c r="P36" i="9"/>
  <c r="O36" i="9"/>
  <c r="N36" i="9"/>
  <c r="N23" i="9" s="1"/>
  <c r="N51" i="9" s="1"/>
  <c r="M36" i="9"/>
  <c r="L36" i="9"/>
  <c r="K36" i="9"/>
  <c r="J36" i="9"/>
  <c r="J23" i="9" s="1"/>
  <c r="J51" i="9" s="1"/>
  <c r="I36" i="9"/>
  <c r="H36" i="9"/>
  <c r="G36" i="9"/>
  <c r="F36" i="9"/>
  <c r="F23" i="9" s="1"/>
  <c r="F51" i="9" s="1"/>
  <c r="E36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Q25" i="9"/>
  <c r="Q23" i="9" s="1"/>
  <c r="P25" i="9"/>
  <c r="O25" i="9"/>
  <c r="N25" i="9"/>
  <c r="M25" i="9"/>
  <c r="M23" i="9" s="1"/>
  <c r="L25" i="9"/>
  <c r="K25" i="9"/>
  <c r="K23" i="9" s="1"/>
  <c r="J25" i="9"/>
  <c r="I25" i="9"/>
  <c r="I23" i="9" s="1"/>
  <c r="H25" i="9"/>
  <c r="G25" i="9"/>
  <c r="G23" i="9" s="1"/>
  <c r="F25" i="9"/>
  <c r="E25" i="9"/>
  <c r="E23" i="9" s="1"/>
  <c r="L23" i="9"/>
  <c r="L51" i="9" s="1"/>
  <c r="H23" i="9"/>
  <c r="H51" i="9" s="1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Q19" i="9"/>
  <c r="P19" i="9"/>
  <c r="O19" i="9"/>
  <c r="N19" i="9"/>
  <c r="N14" i="9" s="1"/>
  <c r="M19" i="9"/>
  <c r="L19" i="9"/>
  <c r="K19" i="9"/>
  <c r="J19" i="9"/>
  <c r="J14" i="9" s="1"/>
  <c r="I19" i="9"/>
  <c r="H19" i="9"/>
  <c r="G19" i="9"/>
  <c r="F19" i="9"/>
  <c r="F14" i="9" s="1"/>
  <c r="E19" i="9"/>
  <c r="Q16" i="9"/>
  <c r="Q14" i="9" s="1"/>
  <c r="P16" i="9"/>
  <c r="O16" i="9"/>
  <c r="O14" i="9" s="1"/>
  <c r="O51" i="9" s="1"/>
  <c r="N16" i="9"/>
  <c r="M16" i="9"/>
  <c r="M14" i="9" s="1"/>
  <c r="L16" i="9"/>
  <c r="K16" i="9"/>
  <c r="K14" i="9" s="1"/>
  <c r="J16" i="9"/>
  <c r="I16" i="9"/>
  <c r="I14" i="9" s="1"/>
  <c r="H16" i="9"/>
  <c r="G16" i="9"/>
  <c r="G14" i="9" s="1"/>
  <c r="F16" i="9"/>
  <c r="E16" i="9"/>
  <c r="E14" i="9" s="1"/>
  <c r="P14" i="9"/>
  <c r="P51" i="9" s="1"/>
  <c r="L14" i="9"/>
  <c r="H14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Q8" i="9"/>
  <c r="P8" i="9"/>
  <c r="O8" i="9"/>
  <c r="N8" i="9"/>
  <c r="M8" i="9"/>
  <c r="L8" i="9"/>
  <c r="K8" i="9"/>
  <c r="J8" i="9"/>
  <c r="I8" i="9"/>
  <c r="H8" i="9"/>
  <c r="G8" i="9"/>
  <c r="F8" i="9"/>
  <c r="E8" i="9"/>
  <c r="P51" i="8"/>
  <c r="O51" i="8"/>
  <c r="N51" i="8"/>
  <c r="M51" i="8"/>
  <c r="L51" i="8"/>
  <c r="K51" i="8"/>
  <c r="J51" i="8"/>
  <c r="I51" i="8"/>
  <c r="H51" i="8"/>
  <c r="G51" i="8"/>
  <c r="F51" i="8"/>
  <c r="E51" i="8"/>
  <c r="P47" i="8"/>
  <c r="O47" i="8"/>
  <c r="N47" i="8"/>
  <c r="M47" i="8"/>
  <c r="L47" i="8"/>
  <c r="K47" i="8"/>
  <c r="J47" i="8"/>
  <c r="I47" i="8"/>
  <c r="H47" i="8"/>
  <c r="G47" i="8"/>
  <c r="F47" i="8"/>
  <c r="E47" i="8"/>
  <c r="P44" i="8"/>
  <c r="O44" i="8"/>
  <c r="N44" i="8"/>
  <c r="M44" i="8"/>
  <c r="L44" i="8"/>
  <c r="K44" i="8"/>
  <c r="J44" i="8"/>
  <c r="I44" i="8"/>
  <c r="H44" i="8"/>
  <c r="G44" i="8"/>
  <c r="F44" i="8"/>
  <c r="E44" i="8"/>
  <c r="P43" i="8"/>
  <c r="O43" i="8"/>
  <c r="N43" i="8"/>
  <c r="M43" i="8"/>
  <c r="L43" i="8"/>
  <c r="K43" i="8"/>
  <c r="J43" i="8"/>
  <c r="I43" i="8"/>
  <c r="H43" i="8"/>
  <c r="G43" i="8"/>
  <c r="F43" i="8"/>
  <c r="E43" i="8"/>
  <c r="P39" i="8"/>
  <c r="O39" i="8"/>
  <c r="N39" i="8"/>
  <c r="M39" i="8"/>
  <c r="L39" i="8"/>
  <c r="K39" i="8"/>
  <c r="J39" i="8"/>
  <c r="I39" i="8"/>
  <c r="H39" i="8"/>
  <c r="G39" i="8"/>
  <c r="F39" i="8"/>
  <c r="E39" i="8"/>
  <c r="P38" i="8"/>
  <c r="O38" i="8"/>
  <c r="N38" i="8"/>
  <c r="M38" i="8"/>
  <c r="L38" i="8"/>
  <c r="K38" i="8"/>
  <c r="J38" i="8"/>
  <c r="I38" i="8"/>
  <c r="H38" i="8"/>
  <c r="G38" i="8"/>
  <c r="F38" i="8"/>
  <c r="E38" i="8"/>
  <c r="P34" i="8"/>
  <c r="O34" i="8"/>
  <c r="N34" i="8"/>
  <c r="N26" i="8" s="1"/>
  <c r="N54" i="8" s="1"/>
  <c r="M34" i="8"/>
  <c r="M26" i="8" s="1"/>
  <c r="M54" i="8" s="1"/>
  <c r="L34" i="8"/>
  <c r="K34" i="8"/>
  <c r="J34" i="8"/>
  <c r="J26" i="8" s="1"/>
  <c r="J54" i="8" s="1"/>
  <c r="I34" i="8"/>
  <c r="I26" i="8" s="1"/>
  <c r="I54" i="8" s="1"/>
  <c r="H34" i="8"/>
  <c r="G34" i="8"/>
  <c r="F34" i="8"/>
  <c r="F26" i="8" s="1"/>
  <c r="F54" i="8" s="1"/>
  <c r="E34" i="8"/>
  <c r="E26" i="8" s="1"/>
  <c r="E54" i="8" s="1"/>
  <c r="P28" i="8"/>
  <c r="M28" i="8"/>
  <c r="L28" i="8"/>
  <c r="K28" i="8"/>
  <c r="J28" i="8"/>
  <c r="I28" i="8"/>
  <c r="H28" i="8"/>
  <c r="G28" i="8"/>
  <c r="F28" i="8"/>
  <c r="E28" i="8"/>
  <c r="P26" i="8"/>
  <c r="P54" i="8" s="1"/>
  <c r="O26" i="8"/>
  <c r="O54" i="8" s="1"/>
  <c r="L26" i="8"/>
  <c r="L54" i="8" s="1"/>
  <c r="K26" i="8"/>
  <c r="K54" i="8" s="1"/>
  <c r="H26" i="8"/>
  <c r="H54" i="8" s="1"/>
  <c r="G26" i="8"/>
  <c r="G54" i="8" s="1"/>
  <c r="P23" i="8"/>
  <c r="O23" i="8"/>
  <c r="N23" i="8"/>
  <c r="M23" i="8"/>
  <c r="L23" i="8"/>
  <c r="K23" i="8"/>
  <c r="J23" i="8"/>
  <c r="I23" i="8"/>
  <c r="H23" i="8"/>
  <c r="G23" i="8"/>
  <c r="F23" i="8"/>
  <c r="E23" i="8"/>
  <c r="P22" i="8"/>
  <c r="O22" i="8"/>
  <c r="N22" i="8"/>
  <c r="M22" i="8"/>
  <c r="L22" i="8"/>
  <c r="K22" i="8"/>
  <c r="J22" i="8"/>
  <c r="I22" i="8"/>
  <c r="H22" i="8"/>
  <c r="G22" i="8"/>
  <c r="F22" i="8"/>
  <c r="E22" i="8"/>
  <c r="P19" i="8"/>
  <c r="O19" i="8"/>
  <c r="N19" i="8"/>
  <c r="M19" i="8"/>
  <c r="L19" i="8"/>
  <c r="K19" i="8"/>
  <c r="J19" i="8"/>
  <c r="I19" i="8"/>
  <c r="H19" i="8"/>
  <c r="G19" i="8"/>
  <c r="F19" i="8"/>
  <c r="E19" i="8"/>
  <c r="P17" i="8"/>
  <c r="O17" i="8"/>
  <c r="N17" i="8"/>
  <c r="M17" i="8"/>
  <c r="L17" i="8"/>
  <c r="K17" i="8"/>
  <c r="J17" i="8"/>
  <c r="I17" i="8"/>
  <c r="H17" i="8"/>
  <c r="G17" i="8"/>
  <c r="F17" i="8"/>
  <c r="E17" i="8"/>
  <c r="P14" i="8"/>
  <c r="O14" i="8"/>
  <c r="N14" i="8"/>
  <c r="M14" i="8"/>
  <c r="L14" i="8"/>
  <c r="K14" i="8"/>
  <c r="J14" i="8"/>
  <c r="I14" i="8"/>
  <c r="H14" i="8"/>
  <c r="G14" i="8"/>
  <c r="F14" i="8"/>
  <c r="E14" i="8"/>
  <c r="P11" i="8"/>
  <c r="O11" i="8"/>
  <c r="N11" i="8"/>
  <c r="M11" i="8"/>
  <c r="L11" i="8"/>
  <c r="K11" i="8"/>
  <c r="J11" i="8"/>
  <c r="I11" i="8"/>
  <c r="H11" i="8"/>
  <c r="G11" i="8"/>
  <c r="F11" i="8"/>
  <c r="E11" i="8"/>
  <c r="K50" i="7"/>
  <c r="J50" i="7"/>
  <c r="I50" i="7"/>
  <c r="H50" i="7"/>
  <c r="G50" i="7"/>
  <c r="F50" i="7"/>
  <c r="E50" i="7"/>
  <c r="K46" i="7"/>
  <c r="J46" i="7"/>
  <c r="I46" i="7"/>
  <c r="H46" i="7"/>
  <c r="G46" i="7"/>
  <c r="F46" i="7"/>
  <c r="E46" i="7"/>
  <c r="K43" i="7"/>
  <c r="J43" i="7"/>
  <c r="I43" i="7"/>
  <c r="H43" i="7"/>
  <c r="G43" i="7"/>
  <c r="F43" i="7"/>
  <c r="E43" i="7"/>
  <c r="K42" i="7"/>
  <c r="J42" i="7"/>
  <c r="I42" i="7"/>
  <c r="H42" i="7"/>
  <c r="G42" i="7"/>
  <c r="F42" i="7"/>
  <c r="E42" i="7"/>
  <c r="K38" i="7"/>
  <c r="J38" i="7"/>
  <c r="I38" i="7"/>
  <c r="H38" i="7"/>
  <c r="G38" i="7"/>
  <c r="F38" i="7"/>
  <c r="E38" i="7"/>
  <c r="K37" i="7"/>
  <c r="J37" i="7"/>
  <c r="I37" i="7"/>
  <c r="H37" i="7"/>
  <c r="G37" i="7"/>
  <c r="F37" i="7"/>
  <c r="E37" i="7"/>
  <c r="K33" i="7"/>
  <c r="J33" i="7"/>
  <c r="I33" i="7"/>
  <c r="H33" i="7"/>
  <c r="G33" i="7"/>
  <c r="F33" i="7"/>
  <c r="E33" i="7"/>
  <c r="K27" i="7"/>
  <c r="J27" i="7"/>
  <c r="J25" i="7" s="1"/>
  <c r="J53" i="7" s="1"/>
  <c r="I27" i="7"/>
  <c r="I25" i="7" s="1"/>
  <c r="I53" i="7" s="1"/>
  <c r="H27" i="7"/>
  <c r="H25" i="7" s="1"/>
  <c r="G27" i="7"/>
  <c r="F27" i="7"/>
  <c r="F25" i="7" s="1"/>
  <c r="F53" i="7" s="1"/>
  <c r="E27" i="7"/>
  <c r="E25" i="7" s="1"/>
  <c r="E53" i="7" s="1"/>
  <c r="K25" i="7"/>
  <c r="K53" i="7" s="1"/>
  <c r="G25" i="7"/>
  <c r="G53" i="7" s="1"/>
  <c r="K22" i="7"/>
  <c r="J22" i="7"/>
  <c r="I22" i="7"/>
  <c r="H22" i="7"/>
  <c r="G22" i="7"/>
  <c r="F22" i="7"/>
  <c r="E22" i="7"/>
  <c r="K21" i="7"/>
  <c r="J21" i="7"/>
  <c r="I21" i="7"/>
  <c r="H21" i="7"/>
  <c r="G21" i="7"/>
  <c r="F21" i="7"/>
  <c r="E21" i="7"/>
  <c r="K18" i="7"/>
  <c r="J18" i="7"/>
  <c r="J16" i="7" s="1"/>
  <c r="I18" i="7"/>
  <c r="I16" i="7" s="1"/>
  <c r="H18" i="7"/>
  <c r="H16" i="7" s="1"/>
  <c r="G18" i="7"/>
  <c r="F18" i="7"/>
  <c r="F16" i="7" s="1"/>
  <c r="E18" i="7"/>
  <c r="E16" i="7" s="1"/>
  <c r="K16" i="7"/>
  <c r="G16" i="7"/>
  <c r="K13" i="7"/>
  <c r="J13" i="7"/>
  <c r="I13" i="7"/>
  <c r="H13" i="7"/>
  <c r="G13" i="7"/>
  <c r="F13" i="7"/>
  <c r="E13" i="7"/>
  <c r="K10" i="7"/>
  <c r="J10" i="7"/>
  <c r="I10" i="7"/>
  <c r="H10" i="7"/>
  <c r="G10" i="7"/>
  <c r="F10" i="7"/>
  <c r="E10" i="7"/>
  <c r="O50" i="6"/>
  <c r="N50" i="6"/>
  <c r="M50" i="6"/>
  <c r="L50" i="6"/>
  <c r="K50" i="6"/>
  <c r="J50" i="6"/>
  <c r="I50" i="6"/>
  <c r="H50" i="6"/>
  <c r="G50" i="6"/>
  <c r="F50" i="6"/>
  <c r="E50" i="6"/>
  <c r="O46" i="6"/>
  <c r="N46" i="6"/>
  <c r="M46" i="6"/>
  <c r="L46" i="6"/>
  <c r="K46" i="6"/>
  <c r="J46" i="6"/>
  <c r="I46" i="6"/>
  <c r="H46" i="6"/>
  <c r="G46" i="6"/>
  <c r="F46" i="6"/>
  <c r="E46" i="6"/>
  <c r="O43" i="6"/>
  <c r="N43" i="6"/>
  <c r="M43" i="6"/>
  <c r="L43" i="6"/>
  <c r="K43" i="6"/>
  <c r="J43" i="6"/>
  <c r="I43" i="6"/>
  <c r="H43" i="6"/>
  <c r="G43" i="6"/>
  <c r="F43" i="6"/>
  <c r="E43" i="6"/>
  <c r="O42" i="6"/>
  <c r="N42" i="6"/>
  <c r="M42" i="6"/>
  <c r="L42" i="6"/>
  <c r="K42" i="6"/>
  <c r="J42" i="6"/>
  <c r="I42" i="6"/>
  <c r="H42" i="6"/>
  <c r="G42" i="6"/>
  <c r="F42" i="6"/>
  <c r="E42" i="6"/>
  <c r="O38" i="6"/>
  <c r="N38" i="6"/>
  <c r="M38" i="6"/>
  <c r="L38" i="6"/>
  <c r="K38" i="6"/>
  <c r="J38" i="6"/>
  <c r="I38" i="6"/>
  <c r="H38" i="6"/>
  <c r="G38" i="6"/>
  <c r="F38" i="6"/>
  <c r="E38" i="6"/>
  <c r="O37" i="6"/>
  <c r="N37" i="6"/>
  <c r="M37" i="6"/>
  <c r="L37" i="6"/>
  <c r="K37" i="6"/>
  <c r="J37" i="6"/>
  <c r="I37" i="6"/>
  <c r="H37" i="6"/>
  <c r="G37" i="6"/>
  <c r="F37" i="6"/>
  <c r="E37" i="6"/>
  <c r="O33" i="6"/>
  <c r="N33" i="6"/>
  <c r="N25" i="6" s="1"/>
  <c r="M33" i="6"/>
  <c r="L33" i="6"/>
  <c r="K33" i="6"/>
  <c r="K25" i="6" s="1"/>
  <c r="K53" i="6" s="1"/>
  <c r="J33" i="6"/>
  <c r="J25" i="6" s="1"/>
  <c r="I33" i="6"/>
  <c r="H33" i="6"/>
  <c r="G33" i="6"/>
  <c r="F33" i="6"/>
  <c r="F25" i="6" s="1"/>
  <c r="E33" i="6"/>
  <c r="O27" i="6"/>
  <c r="O25" i="6" s="1"/>
  <c r="N27" i="6"/>
  <c r="M27" i="6"/>
  <c r="M25" i="6" s="1"/>
  <c r="L27" i="6"/>
  <c r="K27" i="6"/>
  <c r="J27" i="6"/>
  <c r="I27" i="6"/>
  <c r="I25" i="6" s="1"/>
  <c r="H27" i="6"/>
  <c r="G27" i="6"/>
  <c r="F27" i="6"/>
  <c r="E27" i="6"/>
  <c r="E25" i="6" s="1"/>
  <c r="G25" i="6"/>
  <c r="O22" i="6"/>
  <c r="N22" i="6"/>
  <c r="M22" i="6"/>
  <c r="L22" i="6"/>
  <c r="K22" i="6"/>
  <c r="J22" i="6"/>
  <c r="I22" i="6"/>
  <c r="H22" i="6"/>
  <c r="G22" i="6"/>
  <c r="G16" i="6" s="1"/>
  <c r="F22" i="6"/>
  <c r="E22" i="6"/>
  <c r="O21" i="6"/>
  <c r="N21" i="6"/>
  <c r="N16" i="6" s="1"/>
  <c r="M21" i="6"/>
  <c r="L21" i="6"/>
  <c r="K21" i="6"/>
  <c r="K16" i="6" s="1"/>
  <c r="J21" i="6"/>
  <c r="J16" i="6" s="1"/>
  <c r="I21" i="6"/>
  <c r="H21" i="6"/>
  <c r="G21" i="6"/>
  <c r="F21" i="6"/>
  <c r="F16" i="6" s="1"/>
  <c r="E21" i="6"/>
  <c r="O18" i="6"/>
  <c r="O16" i="6" s="1"/>
  <c r="N18" i="6"/>
  <c r="M18" i="6"/>
  <c r="M16" i="6" s="1"/>
  <c r="L18" i="6"/>
  <c r="K18" i="6"/>
  <c r="J18" i="6"/>
  <c r="I18" i="6"/>
  <c r="I16" i="6" s="1"/>
  <c r="H18" i="6"/>
  <c r="G18" i="6"/>
  <c r="F18" i="6"/>
  <c r="E18" i="6"/>
  <c r="E16" i="6" s="1"/>
  <c r="O13" i="6"/>
  <c r="N13" i="6"/>
  <c r="M13" i="6"/>
  <c r="L13" i="6"/>
  <c r="K13" i="6"/>
  <c r="J13" i="6"/>
  <c r="I13" i="6"/>
  <c r="H13" i="6"/>
  <c r="G13" i="6"/>
  <c r="F13" i="6"/>
  <c r="E13" i="6"/>
  <c r="O10" i="6"/>
  <c r="N10" i="6"/>
  <c r="M10" i="6"/>
  <c r="L10" i="6"/>
  <c r="K10" i="6"/>
  <c r="J10" i="6"/>
  <c r="I10" i="6"/>
  <c r="H10" i="6"/>
  <c r="G10" i="6"/>
  <c r="F10" i="6"/>
  <c r="E10" i="6"/>
  <c r="I56" i="5"/>
  <c r="F56" i="5"/>
  <c r="L53" i="5"/>
  <c r="K53" i="5"/>
  <c r="J53" i="5"/>
  <c r="I53" i="5"/>
  <c r="H53" i="5"/>
  <c r="G53" i="5"/>
  <c r="F53" i="5"/>
  <c r="L49" i="5"/>
  <c r="K49" i="5"/>
  <c r="J49" i="5"/>
  <c r="I49" i="5"/>
  <c r="H49" i="5"/>
  <c r="G49" i="5"/>
  <c r="F49" i="5"/>
  <c r="E49" i="5"/>
  <c r="L46" i="5"/>
  <c r="K46" i="5"/>
  <c r="J46" i="5"/>
  <c r="I46" i="5"/>
  <c r="H46" i="5"/>
  <c r="G46" i="5"/>
  <c r="F46" i="5"/>
  <c r="E46" i="5"/>
  <c r="L45" i="5"/>
  <c r="K45" i="5"/>
  <c r="J45" i="5"/>
  <c r="I45" i="5"/>
  <c r="H45" i="5"/>
  <c r="G45" i="5"/>
  <c r="F45" i="5"/>
  <c r="E45" i="5"/>
  <c r="L41" i="5"/>
  <c r="K41" i="5"/>
  <c r="J41" i="5"/>
  <c r="I41" i="5"/>
  <c r="H41" i="5"/>
  <c r="G41" i="5"/>
  <c r="F41" i="5"/>
  <c r="E41" i="5"/>
  <c r="L40" i="5"/>
  <c r="K40" i="5"/>
  <c r="J40" i="5"/>
  <c r="I40" i="5"/>
  <c r="H40" i="5"/>
  <c r="G40" i="5"/>
  <c r="F40" i="5"/>
  <c r="E40" i="5"/>
  <c r="L36" i="5"/>
  <c r="K36" i="5"/>
  <c r="J36" i="5"/>
  <c r="J28" i="5" s="1"/>
  <c r="J56" i="5" s="1"/>
  <c r="I36" i="5"/>
  <c r="H36" i="5"/>
  <c r="G36" i="5"/>
  <c r="F36" i="5"/>
  <c r="E36" i="5"/>
  <c r="L30" i="5"/>
  <c r="K30" i="5"/>
  <c r="J30" i="5"/>
  <c r="I30" i="5"/>
  <c r="H30" i="5"/>
  <c r="G30" i="5"/>
  <c r="F30" i="5"/>
  <c r="E30" i="5"/>
  <c r="E28" i="5" s="1"/>
  <c r="E56" i="5" s="1"/>
  <c r="L28" i="5"/>
  <c r="L56" i="5" s="1"/>
  <c r="K28" i="5"/>
  <c r="K56" i="5" s="1"/>
  <c r="I28" i="5"/>
  <c r="H28" i="5"/>
  <c r="H56" i="5" s="1"/>
  <c r="G28" i="5"/>
  <c r="G56" i="5" s="1"/>
  <c r="F28" i="5"/>
  <c r="L25" i="5"/>
  <c r="K25" i="5"/>
  <c r="J25" i="5"/>
  <c r="I25" i="5"/>
  <c r="H25" i="5"/>
  <c r="G25" i="5"/>
  <c r="F25" i="5"/>
  <c r="E25" i="5"/>
  <c r="L24" i="5"/>
  <c r="K24" i="5"/>
  <c r="J24" i="5"/>
  <c r="I24" i="5"/>
  <c r="H24" i="5"/>
  <c r="G24" i="5"/>
  <c r="F24" i="5"/>
  <c r="E24" i="5"/>
  <c r="L21" i="5"/>
  <c r="K21" i="5"/>
  <c r="J21" i="5"/>
  <c r="I21" i="5"/>
  <c r="H21" i="5"/>
  <c r="G21" i="5"/>
  <c r="F21" i="5"/>
  <c r="E21" i="5"/>
  <c r="L19" i="5"/>
  <c r="K19" i="5"/>
  <c r="J19" i="5"/>
  <c r="I19" i="5"/>
  <c r="H19" i="5"/>
  <c r="G19" i="5"/>
  <c r="F19" i="5"/>
  <c r="E19" i="5"/>
  <c r="L16" i="5"/>
  <c r="K16" i="5"/>
  <c r="J16" i="5"/>
  <c r="I16" i="5"/>
  <c r="H16" i="5"/>
  <c r="G16" i="5"/>
  <c r="F16" i="5"/>
  <c r="E16" i="5"/>
  <c r="L13" i="5"/>
  <c r="K13" i="5"/>
  <c r="J13" i="5"/>
  <c r="I13" i="5"/>
  <c r="H13" i="5"/>
  <c r="G13" i="5"/>
  <c r="F13" i="5"/>
  <c r="E13" i="5"/>
  <c r="O51" i="4"/>
  <c r="N51" i="4"/>
  <c r="M51" i="4"/>
  <c r="L51" i="4"/>
  <c r="K51" i="4"/>
  <c r="J51" i="4"/>
  <c r="I51" i="4"/>
  <c r="H51" i="4"/>
  <c r="G51" i="4"/>
  <c r="F51" i="4"/>
  <c r="E51" i="4"/>
  <c r="O47" i="4"/>
  <c r="N47" i="4"/>
  <c r="M47" i="4"/>
  <c r="L47" i="4"/>
  <c r="K47" i="4"/>
  <c r="J47" i="4"/>
  <c r="I47" i="4"/>
  <c r="H47" i="4"/>
  <c r="G47" i="4"/>
  <c r="F47" i="4"/>
  <c r="E47" i="4"/>
  <c r="O44" i="4"/>
  <c r="N44" i="4"/>
  <c r="M44" i="4"/>
  <c r="L44" i="4"/>
  <c r="K44" i="4"/>
  <c r="J44" i="4"/>
  <c r="I44" i="4"/>
  <c r="H44" i="4"/>
  <c r="G44" i="4"/>
  <c r="F44" i="4"/>
  <c r="E44" i="4"/>
  <c r="O43" i="4"/>
  <c r="N43" i="4"/>
  <c r="M43" i="4"/>
  <c r="L43" i="4"/>
  <c r="K43" i="4"/>
  <c r="J43" i="4"/>
  <c r="I43" i="4"/>
  <c r="H43" i="4"/>
  <c r="G43" i="4"/>
  <c r="F43" i="4"/>
  <c r="E43" i="4"/>
  <c r="O39" i="4"/>
  <c r="N39" i="4"/>
  <c r="M39" i="4"/>
  <c r="L39" i="4"/>
  <c r="K39" i="4"/>
  <c r="J39" i="4"/>
  <c r="I39" i="4"/>
  <c r="H39" i="4"/>
  <c r="G39" i="4"/>
  <c r="F39" i="4"/>
  <c r="E39" i="4"/>
  <c r="O38" i="4"/>
  <c r="N38" i="4"/>
  <c r="M38" i="4"/>
  <c r="L38" i="4"/>
  <c r="K38" i="4"/>
  <c r="J38" i="4"/>
  <c r="I38" i="4"/>
  <c r="H38" i="4"/>
  <c r="G38" i="4"/>
  <c r="F38" i="4"/>
  <c r="E38" i="4"/>
  <c r="O34" i="4"/>
  <c r="N34" i="4"/>
  <c r="M34" i="4"/>
  <c r="L34" i="4"/>
  <c r="K34" i="4"/>
  <c r="J34" i="4"/>
  <c r="I34" i="4"/>
  <c r="H34" i="4"/>
  <c r="G34" i="4"/>
  <c r="F34" i="4"/>
  <c r="E34" i="4"/>
  <c r="O28" i="4"/>
  <c r="N28" i="4"/>
  <c r="N26" i="4" s="1"/>
  <c r="M28" i="4"/>
  <c r="M26" i="4" s="1"/>
  <c r="L28" i="4"/>
  <c r="L26" i="4" s="1"/>
  <c r="K28" i="4"/>
  <c r="J28" i="4"/>
  <c r="J26" i="4" s="1"/>
  <c r="I28" i="4"/>
  <c r="I26" i="4" s="1"/>
  <c r="H28" i="4"/>
  <c r="H26" i="4" s="1"/>
  <c r="G28" i="4"/>
  <c r="F28" i="4"/>
  <c r="F26" i="4" s="1"/>
  <c r="E28" i="4"/>
  <c r="E26" i="4" s="1"/>
  <c r="O26" i="4"/>
  <c r="O54" i="4" s="1"/>
  <c r="K26" i="4"/>
  <c r="K54" i="4" s="1"/>
  <c r="G26" i="4"/>
  <c r="G54" i="4" s="1"/>
  <c r="O23" i="4"/>
  <c r="N23" i="4"/>
  <c r="M23" i="4"/>
  <c r="L23" i="4"/>
  <c r="K23" i="4"/>
  <c r="J23" i="4"/>
  <c r="I23" i="4"/>
  <c r="H23" i="4"/>
  <c r="G23" i="4"/>
  <c r="F23" i="4"/>
  <c r="E23" i="4"/>
  <c r="O22" i="4"/>
  <c r="N22" i="4"/>
  <c r="M22" i="4"/>
  <c r="L22" i="4"/>
  <c r="K22" i="4"/>
  <c r="J22" i="4"/>
  <c r="I22" i="4"/>
  <c r="H22" i="4"/>
  <c r="G22" i="4"/>
  <c r="F22" i="4"/>
  <c r="E22" i="4"/>
  <c r="O19" i="4"/>
  <c r="N19" i="4"/>
  <c r="N17" i="4" s="1"/>
  <c r="M19" i="4"/>
  <c r="M17" i="4" s="1"/>
  <c r="L19" i="4"/>
  <c r="L17" i="4" s="1"/>
  <c r="K19" i="4"/>
  <c r="J19" i="4"/>
  <c r="J17" i="4" s="1"/>
  <c r="I19" i="4"/>
  <c r="I17" i="4" s="1"/>
  <c r="H19" i="4"/>
  <c r="H17" i="4" s="1"/>
  <c r="G19" i="4"/>
  <c r="F19" i="4"/>
  <c r="F17" i="4" s="1"/>
  <c r="E19" i="4"/>
  <c r="E17" i="4" s="1"/>
  <c r="O17" i="4"/>
  <c r="K17" i="4"/>
  <c r="G17" i="4"/>
  <c r="O14" i="4"/>
  <c r="N14" i="4"/>
  <c r="M14" i="4"/>
  <c r="L14" i="4"/>
  <c r="K14" i="4"/>
  <c r="J14" i="4"/>
  <c r="I14" i="4"/>
  <c r="H14" i="4"/>
  <c r="G14" i="4"/>
  <c r="F14" i="4"/>
  <c r="E14" i="4"/>
  <c r="O11" i="4"/>
  <c r="N11" i="4"/>
  <c r="M11" i="4"/>
  <c r="L11" i="4"/>
  <c r="K11" i="4"/>
  <c r="J11" i="4"/>
  <c r="I11" i="4"/>
  <c r="H11" i="4"/>
  <c r="G11" i="4"/>
  <c r="F11" i="4"/>
  <c r="E11" i="4"/>
  <c r="O50" i="3"/>
  <c r="N50" i="3"/>
  <c r="M50" i="3"/>
  <c r="L50" i="3"/>
  <c r="K50" i="3"/>
  <c r="J50" i="3"/>
  <c r="I50" i="3"/>
  <c r="H50" i="3"/>
  <c r="G50" i="3"/>
  <c r="F50" i="3"/>
  <c r="E50" i="3"/>
  <c r="O46" i="3"/>
  <c r="N46" i="3"/>
  <c r="M46" i="3"/>
  <c r="L46" i="3"/>
  <c r="K46" i="3"/>
  <c r="J46" i="3"/>
  <c r="I46" i="3"/>
  <c r="H46" i="3"/>
  <c r="G46" i="3"/>
  <c r="F46" i="3"/>
  <c r="E46" i="3"/>
  <c r="O43" i="3"/>
  <c r="N43" i="3"/>
  <c r="M43" i="3"/>
  <c r="L43" i="3"/>
  <c r="K43" i="3"/>
  <c r="J43" i="3"/>
  <c r="I43" i="3"/>
  <c r="H43" i="3"/>
  <c r="G43" i="3"/>
  <c r="F43" i="3"/>
  <c r="E43" i="3"/>
  <c r="O42" i="3"/>
  <c r="N42" i="3"/>
  <c r="M42" i="3"/>
  <c r="L42" i="3"/>
  <c r="K42" i="3"/>
  <c r="J42" i="3"/>
  <c r="I42" i="3"/>
  <c r="H42" i="3"/>
  <c r="G42" i="3"/>
  <c r="F42" i="3"/>
  <c r="E42" i="3"/>
  <c r="O38" i="3"/>
  <c r="N38" i="3"/>
  <c r="M38" i="3"/>
  <c r="L38" i="3"/>
  <c r="K38" i="3"/>
  <c r="J38" i="3"/>
  <c r="I38" i="3"/>
  <c r="H38" i="3"/>
  <c r="G38" i="3"/>
  <c r="F38" i="3"/>
  <c r="E38" i="3"/>
  <c r="O37" i="3"/>
  <c r="N37" i="3"/>
  <c r="M37" i="3"/>
  <c r="L37" i="3"/>
  <c r="K37" i="3"/>
  <c r="J37" i="3"/>
  <c r="I37" i="3"/>
  <c r="H37" i="3"/>
  <c r="G37" i="3"/>
  <c r="F37" i="3"/>
  <c r="E37" i="3"/>
  <c r="O33" i="3"/>
  <c r="N33" i="3"/>
  <c r="M33" i="3"/>
  <c r="L33" i="3"/>
  <c r="K33" i="3"/>
  <c r="J33" i="3"/>
  <c r="I33" i="3"/>
  <c r="H33" i="3"/>
  <c r="G33" i="3"/>
  <c r="F33" i="3"/>
  <c r="E33" i="3"/>
  <c r="O27" i="3"/>
  <c r="N27" i="3"/>
  <c r="N25" i="3" s="1"/>
  <c r="M27" i="3"/>
  <c r="M25" i="3" s="1"/>
  <c r="L27" i="3"/>
  <c r="L25" i="3" s="1"/>
  <c r="K27" i="3"/>
  <c r="J27" i="3"/>
  <c r="J25" i="3" s="1"/>
  <c r="I27" i="3"/>
  <c r="I25" i="3" s="1"/>
  <c r="H27" i="3"/>
  <c r="H25" i="3" s="1"/>
  <c r="G27" i="3"/>
  <c r="F27" i="3"/>
  <c r="F25" i="3" s="1"/>
  <c r="E27" i="3"/>
  <c r="E25" i="3" s="1"/>
  <c r="O25" i="3"/>
  <c r="O53" i="3" s="1"/>
  <c r="K25" i="3"/>
  <c r="K53" i="3" s="1"/>
  <c r="G25" i="3"/>
  <c r="G53" i="3" s="1"/>
  <c r="O22" i="3"/>
  <c r="N22" i="3"/>
  <c r="M22" i="3"/>
  <c r="L22" i="3"/>
  <c r="K22" i="3"/>
  <c r="J22" i="3"/>
  <c r="I22" i="3"/>
  <c r="H22" i="3"/>
  <c r="G22" i="3"/>
  <c r="F22" i="3"/>
  <c r="E22" i="3"/>
  <c r="O21" i="3"/>
  <c r="N21" i="3"/>
  <c r="M21" i="3"/>
  <c r="L21" i="3"/>
  <c r="K21" i="3"/>
  <c r="J21" i="3"/>
  <c r="I21" i="3"/>
  <c r="H21" i="3"/>
  <c r="G21" i="3"/>
  <c r="F21" i="3"/>
  <c r="E21" i="3"/>
  <c r="O18" i="3"/>
  <c r="N18" i="3"/>
  <c r="N16" i="3" s="1"/>
  <c r="M18" i="3"/>
  <c r="M16" i="3" s="1"/>
  <c r="L18" i="3"/>
  <c r="L16" i="3" s="1"/>
  <c r="K18" i="3"/>
  <c r="J18" i="3"/>
  <c r="J16" i="3" s="1"/>
  <c r="I18" i="3"/>
  <c r="I16" i="3" s="1"/>
  <c r="H18" i="3"/>
  <c r="H16" i="3" s="1"/>
  <c r="G18" i="3"/>
  <c r="F18" i="3"/>
  <c r="F16" i="3" s="1"/>
  <c r="E18" i="3"/>
  <c r="E16" i="3" s="1"/>
  <c r="O16" i="3"/>
  <c r="K16" i="3"/>
  <c r="G16" i="3"/>
  <c r="O13" i="3"/>
  <c r="N13" i="3"/>
  <c r="M13" i="3"/>
  <c r="L13" i="3"/>
  <c r="K13" i="3"/>
  <c r="J13" i="3"/>
  <c r="I13" i="3"/>
  <c r="H13" i="3"/>
  <c r="G13" i="3"/>
  <c r="F13" i="3"/>
  <c r="E13" i="3"/>
  <c r="O10" i="3"/>
  <c r="N10" i="3"/>
  <c r="M10" i="3"/>
  <c r="L10" i="3"/>
  <c r="K10" i="3"/>
  <c r="J10" i="3"/>
  <c r="I10" i="3"/>
  <c r="H10" i="3"/>
  <c r="G10" i="3"/>
  <c r="F10" i="3"/>
  <c r="E10" i="3"/>
  <c r="O50" i="2"/>
  <c r="N50" i="2"/>
  <c r="M50" i="2"/>
  <c r="L50" i="2"/>
  <c r="K50" i="2"/>
  <c r="J50" i="2"/>
  <c r="I50" i="2"/>
  <c r="H50" i="2"/>
  <c r="G50" i="2"/>
  <c r="F50" i="2"/>
  <c r="E50" i="2"/>
  <c r="O46" i="2"/>
  <c r="N46" i="2"/>
  <c r="M46" i="2"/>
  <c r="L46" i="2"/>
  <c r="K46" i="2"/>
  <c r="J46" i="2"/>
  <c r="I46" i="2"/>
  <c r="H46" i="2"/>
  <c r="G46" i="2"/>
  <c r="F46" i="2"/>
  <c r="E46" i="2"/>
  <c r="O43" i="2"/>
  <c r="N43" i="2"/>
  <c r="M43" i="2"/>
  <c r="L43" i="2"/>
  <c r="K43" i="2"/>
  <c r="J43" i="2"/>
  <c r="I43" i="2"/>
  <c r="H43" i="2"/>
  <c r="G43" i="2"/>
  <c r="F43" i="2"/>
  <c r="E43" i="2"/>
  <c r="O42" i="2"/>
  <c r="N42" i="2"/>
  <c r="M42" i="2"/>
  <c r="L42" i="2"/>
  <c r="K42" i="2"/>
  <c r="J42" i="2"/>
  <c r="I42" i="2"/>
  <c r="H42" i="2"/>
  <c r="G42" i="2"/>
  <c r="F42" i="2"/>
  <c r="E42" i="2"/>
  <c r="O38" i="2"/>
  <c r="N38" i="2"/>
  <c r="M38" i="2"/>
  <c r="L38" i="2"/>
  <c r="K38" i="2"/>
  <c r="J38" i="2"/>
  <c r="I38" i="2"/>
  <c r="H38" i="2"/>
  <c r="G38" i="2"/>
  <c r="F38" i="2"/>
  <c r="E38" i="2"/>
  <c r="O37" i="2"/>
  <c r="N37" i="2"/>
  <c r="M37" i="2"/>
  <c r="L37" i="2"/>
  <c r="K37" i="2"/>
  <c r="J37" i="2"/>
  <c r="I37" i="2"/>
  <c r="H37" i="2"/>
  <c r="G37" i="2"/>
  <c r="F37" i="2"/>
  <c r="E37" i="2"/>
  <c r="O33" i="2"/>
  <c r="N33" i="2"/>
  <c r="M33" i="2"/>
  <c r="M25" i="2" s="1"/>
  <c r="L33" i="2"/>
  <c r="K33" i="2"/>
  <c r="J33" i="2"/>
  <c r="I33" i="2"/>
  <c r="I25" i="2" s="1"/>
  <c r="H33" i="2"/>
  <c r="G33" i="2"/>
  <c r="F33" i="2"/>
  <c r="E33" i="2"/>
  <c r="E25" i="2" s="1"/>
  <c r="O27" i="2"/>
  <c r="N27" i="2"/>
  <c r="N25" i="2" s="1"/>
  <c r="M27" i="2"/>
  <c r="L27" i="2"/>
  <c r="L25" i="2" s="1"/>
  <c r="K27" i="2"/>
  <c r="J27" i="2"/>
  <c r="J25" i="2" s="1"/>
  <c r="I27" i="2"/>
  <c r="H27" i="2"/>
  <c r="H25" i="2" s="1"/>
  <c r="G27" i="2"/>
  <c r="F27" i="2"/>
  <c r="F25" i="2" s="1"/>
  <c r="E27" i="2"/>
  <c r="O25" i="2"/>
  <c r="O53" i="2" s="1"/>
  <c r="K25" i="2"/>
  <c r="K53" i="2" s="1"/>
  <c r="G25" i="2"/>
  <c r="G53" i="2" s="1"/>
  <c r="O22" i="2"/>
  <c r="N22" i="2"/>
  <c r="M22" i="2"/>
  <c r="L22" i="2"/>
  <c r="K22" i="2"/>
  <c r="J22" i="2"/>
  <c r="I22" i="2"/>
  <c r="H22" i="2"/>
  <c r="G22" i="2"/>
  <c r="F22" i="2"/>
  <c r="E22" i="2"/>
  <c r="O21" i="2"/>
  <c r="N21" i="2"/>
  <c r="M21" i="2"/>
  <c r="M16" i="2" s="1"/>
  <c r="L21" i="2"/>
  <c r="K21" i="2"/>
  <c r="J21" i="2"/>
  <c r="I21" i="2"/>
  <c r="I16" i="2" s="1"/>
  <c r="H21" i="2"/>
  <c r="G21" i="2"/>
  <c r="F21" i="2"/>
  <c r="E21" i="2"/>
  <c r="E16" i="2" s="1"/>
  <c r="O18" i="2"/>
  <c r="N18" i="2"/>
  <c r="N16" i="2" s="1"/>
  <c r="M18" i="2"/>
  <c r="L18" i="2"/>
  <c r="L16" i="2" s="1"/>
  <c r="K18" i="2"/>
  <c r="J18" i="2"/>
  <c r="J16" i="2" s="1"/>
  <c r="I18" i="2"/>
  <c r="H18" i="2"/>
  <c r="H16" i="2" s="1"/>
  <c r="G18" i="2"/>
  <c r="F18" i="2"/>
  <c r="F16" i="2" s="1"/>
  <c r="E18" i="2"/>
  <c r="O16" i="2"/>
  <c r="K16" i="2"/>
  <c r="G16" i="2"/>
  <c r="O13" i="2"/>
  <c r="N13" i="2"/>
  <c r="M13" i="2"/>
  <c r="L13" i="2"/>
  <c r="K13" i="2"/>
  <c r="J13" i="2"/>
  <c r="I13" i="2"/>
  <c r="H13" i="2"/>
  <c r="G13" i="2"/>
  <c r="F13" i="2"/>
  <c r="E13" i="2"/>
  <c r="O10" i="2"/>
  <c r="N10" i="2"/>
  <c r="M10" i="2"/>
  <c r="L10" i="2"/>
  <c r="K10" i="2"/>
  <c r="J10" i="2"/>
  <c r="I10" i="2"/>
  <c r="H10" i="2"/>
  <c r="G10" i="2"/>
  <c r="F10" i="2"/>
  <c r="E10" i="2"/>
  <c r="L60" i="1"/>
  <c r="K60" i="1"/>
  <c r="J60" i="1"/>
  <c r="I60" i="1"/>
  <c r="H60" i="1"/>
  <c r="G60" i="1"/>
  <c r="F60" i="1"/>
  <c r="E60" i="1"/>
  <c r="L56" i="1"/>
  <c r="K56" i="1"/>
  <c r="J56" i="1"/>
  <c r="I56" i="1"/>
  <c r="H56" i="1"/>
  <c r="G56" i="1"/>
  <c r="F56" i="1"/>
  <c r="E56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3" i="1"/>
  <c r="K43" i="1"/>
  <c r="J43" i="1"/>
  <c r="I43" i="1"/>
  <c r="H43" i="1"/>
  <c r="G43" i="1"/>
  <c r="F43" i="1"/>
  <c r="E43" i="1"/>
  <c r="L37" i="1"/>
  <c r="K37" i="1"/>
  <c r="J37" i="1"/>
  <c r="I37" i="1"/>
  <c r="H37" i="1"/>
  <c r="H35" i="1" s="1"/>
  <c r="G37" i="1"/>
  <c r="G35" i="1" s="1"/>
  <c r="F37" i="1"/>
  <c r="E37" i="1"/>
  <c r="L35" i="1"/>
  <c r="K35" i="1"/>
  <c r="J35" i="1"/>
  <c r="I35" i="1"/>
  <c r="F35" i="1"/>
  <c r="E35" i="1"/>
  <c r="L32" i="1"/>
  <c r="K32" i="1"/>
  <c r="K26" i="1" s="1"/>
  <c r="J32" i="1"/>
  <c r="I32" i="1"/>
  <c r="H32" i="1"/>
  <c r="G32" i="1"/>
  <c r="G26" i="1" s="1"/>
  <c r="F32" i="1"/>
  <c r="L31" i="1"/>
  <c r="K31" i="1"/>
  <c r="J31" i="1"/>
  <c r="I31" i="1"/>
  <c r="H31" i="1"/>
  <c r="G31" i="1"/>
  <c r="F31" i="1"/>
  <c r="E31" i="1"/>
  <c r="L28" i="1"/>
  <c r="K28" i="1"/>
  <c r="J28" i="1"/>
  <c r="I28" i="1"/>
  <c r="H28" i="1"/>
  <c r="G28" i="1"/>
  <c r="F28" i="1"/>
  <c r="E28" i="1"/>
  <c r="E26" i="1" s="1"/>
  <c r="L23" i="1"/>
  <c r="K23" i="1"/>
  <c r="J23" i="1"/>
  <c r="I23" i="1"/>
  <c r="H23" i="1"/>
  <c r="G23" i="1"/>
  <c r="F23" i="1"/>
  <c r="E23" i="1"/>
  <c r="L20" i="1"/>
  <c r="K20" i="1"/>
  <c r="J20" i="1"/>
  <c r="I20" i="1"/>
  <c r="H20" i="1"/>
  <c r="G20" i="1"/>
  <c r="F20" i="1"/>
  <c r="E20" i="1"/>
  <c r="J26" i="1" l="1"/>
  <c r="J63" i="1" s="1"/>
  <c r="F26" i="1"/>
  <c r="F63" i="1" s="1"/>
  <c r="H26" i="1"/>
  <c r="L26" i="1"/>
  <c r="L63" i="1" s="1"/>
  <c r="I26" i="1"/>
  <c r="K63" i="1"/>
  <c r="H63" i="1"/>
  <c r="E63" i="1"/>
  <c r="I63" i="1"/>
  <c r="G63" i="1"/>
  <c r="P16" i="11"/>
  <c r="P53" i="11" s="1"/>
  <c r="T16" i="11"/>
  <c r="R16" i="11"/>
  <c r="R53" i="11" s="1"/>
  <c r="O53" i="6"/>
  <c r="G53" i="6"/>
  <c r="H16" i="6"/>
  <c r="L16" i="6"/>
  <c r="L53" i="6" s="1"/>
  <c r="H25" i="6"/>
  <c r="L25" i="6"/>
  <c r="X16" i="11"/>
  <c r="E16" i="11"/>
  <c r="I16" i="11"/>
  <c r="M16" i="11"/>
  <c r="Q16" i="11"/>
  <c r="U16" i="11"/>
  <c r="U53" i="11" s="1"/>
  <c r="Y16" i="11"/>
  <c r="Y53" i="11" s="1"/>
  <c r="H53" i="12"/>
  <c r="E53" i="12"/>
  <c r="I53" i="12"/>
  <c r="G52" i="10"/>
  <c r="K52" i="10"/>
  <c r="H52" i="10"/>
  <c r="L52" i="10"/>
  <c r="E51" i="9"/>
  <c r="I51" i="9"/>
  <c r="M51" i="9"/>
  <c r="Q51" i="9"/>
  <c r="G51" i="9"/>
  <c r="K51" i="9"/>
  <c r="H53" i="7"/>
  <c r="E53" i="6"/>
  <c r="M53" i="6"/>
  <c r="J53" i="6"/>
  <c r="I53" i="6"/>
  <c r="F53" i="6"/>
  <c r="N53" i="6"/>
  <c r="H53" i="6"/>
  <c r="E54" i="4"/>
  <c r="I54" i="4"/>
  <c r="M54" i="4"/>
  <c r="F54" i="4"/>
  <c r="J54" i="4"/>
  <c r="N54" i="4"/>
  <c r="H54" i="4"/>
  <c r="L54" i="4"/>
  <c r="E53" i="3"/>
  <c r="I53" i="3"/>
  <c r="M53" i="3"/>
  <c r="F53" i="3"/>
  <c r="J53" i="3"/>
  <c r="N53" i="3"/>
  <c r="H53" i="3"/>
  <c r="L53" i="3"/>
  <c r="F53" i="2"/>
  <c r="N53" i="2"/>
  <c r="J53" i="2"/>
  <c r="H53" i="2"/>
  <c r="L53" i="2"/>
  <c r="E53" i="2"/>
  <c r="I53" i="2"/>
  <c r="M53" i="2"/>
  <c r="T53" i="11" l="1"/>
  <c r="C52" i="12"/>
  <c r="C51" i="12"/>
  <c r="C49" i="12"/>
  <c r="C48" i="12"/>
  <c r="C47" i="12"/>
  <c r="C45" i="12"/>
  <c r="C44" i="12"/>
  <c r="C41" i="12"/>
  <c r="C40" i="12"/>
  <c r="C39" i="12"/>
  <c r="C36" i="12"/>
  <c r="C35" i="12"/>
  <c r="C34" i="12"/>
  <c r="C32" i="12"/>
  <c r="C31" i="12"/>
  <c r="C30" i="12"/>
  <c r="C29" i="12"/>
  <c r="C28" i="12"/>
  <c r="C26" i="12"/>
  <c r="C22" i="12"/>
  <c r="C21" i="12"/>
  <c r="C18" i="12"/>
  <c r="C17" i="12"/>
  <c r="C15" i="12"/>
  <c r="C14" i="12"/>
  <c r="C12" i="12"/>
  <c r="C11" i="12"/>
  <c r="C52" i="11"/>
  <c r="C51" i="11"/>
  <c r="C49" i="11"/>
  <c r="C48" i="11"/>
  <c r="C47" i="11"/>
  <c r="C45" i="11"/>
  <c r="C44" i="11"/>
  <c r="C41" i="11"/>
  <c r="C40" i="11"/>
  <c r="C39" i="11"/>
  <c r="C36" i="11"/>
  <c r="C35" i="11"/>
  <c r="C34" i="11"/>
  <c r="C32" i="11"/>
  <c r="C31" i="11"/>
  <c r="C30" i="11"/>
  <c r="C29" i="11"/>
  <c r="C28" i="11"/>
  <c r="C26" i="11"/>
  <c r="C22" i="11"/>
  <c r="C21" i="11"/>
  <c r="C18" i="11"/>
  <c r="C17" i="11"/>
  <c r="C15" i="11"/>
  <c r="C14" i="11"/>
  <c r="C12" i="11"/>
  <c r="C11" i="11"/>
  <c r="C51" i="10"/>
  <c r="C50" i="10"/>
  <c r="C48" i="10"/>
  <c r="C47" i="10"/>
  <c r="C46" i="10"/>
  <c r="C44" i="10"/>
  <c r="C43" i="10"/>
  <c r="C40" i="10"/>
  <c r="C39" i="10"/>
  <c r="C38" i="10"/>
  <c r="C35" i="10"/>
  <c r="C34" i="10"/>
  <c r="C33" i="10"/>
  <c r="C31" i="10"/>
  <c r="C30" i="10"/>
  <c r="C29" i="10"/>
  <c r="C28" i="10"/>
  <c r="C27" i="10"/>
  <c r="C25" i="10"/>
  <c r="C21" i="10"/>
  <c r="C20" i="10"/>
  <c r="C17" i="10"/>
  <c r="C16" i="10"/>
  <c r="C14" i="10"/>
  <c r="C13" i="10"/>
  <c r="C11" i="10"/>
  <c r="C10" i="10"/>
  <c r="C50" i="9"/>
  <c r="C49" i="9"/>
  <c r="C47" i="9"/>
  <c r="C46" i="9"/>
  <c r="C45" i="9"/>
  <c r="C43" i="9"/>
  <c r="C42" i="9"/>
  <c r="C39" i="9"/>
  <c r="C38" i="9"/>
  <c r="C37" i="9"/>
  <c r="C34" i="9"/>
  <c r="C33" i="9"/>
  <c r="C32" i="9"/>
  <c r="C30" i="9"/>
  <c r="C29" i="9"/>
  <c r="C28" i="9"/>
  <c r="C27" i="9"/>
  <c r="C26" i="9"/>
  <c r="C24" i="9"/>
  <c r="C20" i="9"/>
  <c r="C19" i="9"/>
  <c r="C16" i="9"/>
  <c r="C15" i="9"/>
  <c r="C13" i="9"/>
  <c r="C12" i="9"/>
  <c r="C10" i="9"/>
  <c r="C9" i="9"/>
  <c r="C53" i="8"/>
  <c r="C52" i="8"/>
  <c r="C50" i="8"/>
  <c r="C49" i="8"/>
  <c r="C48" i="8"/>
  <c r="C46" i="8"/>
  <c r="C45" i="8"/>
  <c r="C42" i="8"/>
  <c r="C41" i="8"/>
  <c r="C40" i="8"/>
  <c r="C37" i="8"/>
  <c r="C36" i="8"/>
  <c r="C35" i="8"/>
  <c r="C33" i="8"/>
  <c r="C32" i="8"/>
  <c r="C31" i="8"/>
  <c r="C30" i="8"/>
  <c r="C29" i="8"/>
  <c r="C27" i="8"/>
  <c r="C23" i="8"/>
  <c r="C22" i="8"/>
  <c r="C19" i="8"/>
  <c r="C18" i="8"/>
  <c r="C16" i="8"/>
  <c r="C15" i="8"/>
  <c r="C13" i="8"/>
  <c r="C12" i="8"/>
  <c r="C52" i="7"/>
  <c r="C51" i="7"/>
  <c r="C49" i="7"/>
  <c r="C48" i="7"/>
  <c r="C47" i="7"/>
  <c r="C45" i="7"/>
  <c r="C44" i="7"/>
  <c r="C41" i="7"/>
  <c r="C40" i="7"/>
  <c r="C39" i="7"/>
  <c r="C36" i="7"/>
  <c r="C35" i="7"/>
  <c r="C34" i="7"/>
  <c r="C32" i="7"/>
  <c r="C31" i="7"/>
  <c r="C30" i="7"/>
  <c r="C29" i="7"/>
  <c r="C28" i="7"/>
  <c r="C26" i="7"/>
  <c r="C22" i="7"/>
  <c r="C21" i="7"/>
  <c r="C18" i="7"/>
  <c r="C17" i="7"/>
  <c r="C15" i="7"/>
  <c r="C14" i="7"/>
  <c r="C12" i="7"/>
  <c r="C11" i="7"/>
  <c r="C52" i="6"/>
  <c r="C51" i="6"/>
  <c r="C49" i="6"/>
  <c r="C48" i="6"/>
  <c r="C47" i="6"/>
  <c r="C45" i="6"/>
  <c r="C44" i="6"/>
  <c r="C41" i="6"/>
  <c r="C40" i="6"/>
  <c r="C39" i="6"/>
  <c r="C36" i="6"/>
  <c r="C35" i="6"/>
  <c r="C34" i="6"/>
  <c r="C32" i="6"/>
  <c r="C31" i="6"/>
  <c r="C30" i="6"/>
  <c r="C29" i="6"/>
  <c r="C28" i="6"/>
  <c r="C26" i="6"/>
  <c r="C22" i="6"/>
  <c r="C21" i="6"/>
  <c r="C18" i="6"/>
  <c r="C17" i="6"/>
  <c r="C15" i="6"/>
  <c r="C14" i="6"/>
  <c r="C12" i="6"/>
  <c r="C11" i="6"/>
  <c r="C55" i="5"/>
  <c r="C54" i="5"/>
  <c r="C52" i="5"/>
  <c r="C51" i="5"/>
  <c r="C50" i="5"/>
  <c r="C48" i="5"/>
  <c r="C47" i="5"/>
  <c r="C44" i="5"/>
  <c r="C43" i="5"/>
  <c r="C42" i="5"/>
  <c r="C39" i="5"/>
  <c r="C38" i="5"/>
  <c r="C37" i="5"/>
  <c r="C35" i="5"/>
  <c r="C34" i="5"/>
  <c r="C33" i="5"/>
  <c r="C32" i="5"/>
  <c r="C31" i="5"/>
  <c r="C29" i="5"/>
  <c r="C25" i="5"/>
  <c r="C24" i="5"/>
  <c r="C21" i="5"/>
  <c r="C20" i="5"/>
  <c r="C18" i="5"/>
  <c r="C17" i="5"/>
  <c r="C15" i="5"/>
  <c r="C14" i="5"/>
  <c r="L6" i="5"/>
  <c r="K6" i="5"/>
  <c r="J6" i="5"/>
  <c r="I6" i="5"/>
  <c r="H6" i="5"/>
  <c r="G6" i="5"/>
  <c r="F6" i="5"/>
  <c r="E6" i="5"/>
  <c r="C53" i="4"/>
  <c r="C52" i="4"/>
  <c r="C50" i="4"/>
  <c r="C49" i="4"/>
  <c r="C48" i="4"/>
  <c r="C46" i="4"/>
  <c r="C45" i="4"/>
  <c r="C42" i="4"/>
  <c r="C41" i="4"/>
  <c r="C40" i="4"/>
  <c r="C37" i="4"/>
  <c r="C36" i="4"/>
  <c r="C35" i="4"/>
  <c r="C33" i="4"/>
  <c r="C32" i="4"/>
  <c r="C31" i="4"/>
  <c r="C30" i="4"/>
  <c r="C29" i="4"/>
  <c r="C27" i="4"/>
  <c r="C23" i="4"/>
  <c r="C22" i="4"/>
  <c r="C19" i="4"/>
  <c r="C18" i="4"/>
  <c r="C16" i="4"/>
  <c r="C15" i="4"/>
  <c r="C13" i="4"/>
  <c r="C12" i="4"/>
  <c r="C52" i="3"/>
  <c r="C51" i="3"/>
  <c r="C49" i="3"/>
  <c r="C48" i="3"/>
  <c r="C47" i="3"/>
  <c r="C45" i="3"/>
  <c r="C44" i="3"/>
  <c r="C41" i="3"/>
  <c r="C40" i="3"/>
  <c r="C39" i="3"/>
  <c r="C36" i="3"/>
  <c r="C35" i="3"/>
  <c r="C34" i="3"/>
  <c r="C32" i="3"/>
  <c r="C31" i="3"/>
  <c r="C30" i="3"/>
  <c r="C29" i="3"/>
  <c r="C28" i="3"/>
  <c r="C26" i="3"/>
  <c r="C22" i="3"/>
  <c r="C21" i="3"/>
  <c r="C18" i="3"/>
  <c r="C17" i="3"/>
  <c r="C15" i="3"/>
  <c r="C14" i="3"/>
  <c r="C12" i="3"/>
  <c r="C11" i="3"/>
  <c r="C52" i="2"/>
  <c r="C51" i="2"/>
  <c r="C49" i="2"/>
  <c r="C48" i="2"/>
  <c r="C47" i="2"/>
  <c r="C45" i="2"/>
  <c r="C44" i="2"/>
  <c r="C41" i="2"/>
  <c r="C40" i="2"/>
  <c r="C39" i="2"/>
  <c r="C36" i="2"/>
  <c r="C35" i="2"/>
  <c r="C34" i="2"/>
  <c r="C32" i="2"/>
  <c r="C31" i="2"/>
  <c r="C30" i="2"/>
  <c r="C29" i="2"/>
  <c r="C28" i="2"/>
  <c r="C26" i="2"/>
  <c r="C22" i="2"/>
  <c r="C21" i="2"/>
  <c r="C18" i="2"/>
  <c r="C17" i="2"/>
  <c r="C15" i="2"/>
  <c r="C14" i="2"/>
  <c r="C12" i="2"/>
  <c r="C11" i="2"/>
  <c r="C62" i="1"/>
  <c r="C61" i="1"/>
  <c r="C59" i="1"/>
  <c r="C58" i="1"/>
  <c r="C57" i="1"/>
  <c r="C55" i="1"/>
  <c r="C54" i="1"/>
  <c r="C51" i="1"/>
  <c r="C50" i="1"/>
  <c r="C49" i="1"/>
  <c r="C46" i="1"/>
  <c r="C45" i="1"/>
  <c r="C44" i="1"/>
  <c r="C42" i="1"/>
  <c r="C41" i="1"/>
  <c r="C40" i="1"/>
  <c r="C39" i="1"/>
  <c r="C38" i="1"/>
  <c r="C36" i="1"/>
  <c r="C32" i="1"/>
  <c r="C31" i="1"/>
  <c r="C28" i="1"/>
  <c r="C27" i="1"/>
  <c r="C25" i="1"/>
  <c r="C24" i="1"/>
  <c r="C22" i="1"/>
  <c r="C21" i="1"/>
</calcChain>
</file>

<file path=xl/comments1.xml><?xml version="1.0" encoding="utf-8"?>
<comments xmlns="http://schemas.openxmlformats.org/spreadsheetml/2006/main">
  <authors>
    <author/>
  </authors>
  <commentList>
    <comment ref="C25" authorId="0" shapeId="0">
      <text>
        <r>
          <rPr>
            <sz val="10"/>
            <color rgb="FF000000"/>
            <rFont val="Arial"/>
            <family val="2"/>
            <charset val="204"/>
          </rPr>
          <t>======
ID#AAAAI1nR4FY
mei    (2021-02-12 08:50:53)
type</t>
        </r>
      </text>
    </comment>
    <comment ref="C27" authorId="0" shapeId="0">
      <text>
        <r>
          <rPr>
            <sz val="10"/>
            <color rgb="FF000000"/>
            <rFont val="Arial"/>
            <family val="2"/>
            <charset val="204"/>
          </rPr>
          <t>======
ID#AAAAI1nR4IM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family val="2"/>
            <charset val="204"/>
          </rPr>
          <t>======
ID#AAAAI1nR4FI
mei    (2021-02-12 08:50:53)
type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04"/>
          </rPr>
          <t>======
ID#AAAAI1nR4Hs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family val="2"/>
            <charset val="204"/>
          </rPr>
          <t>======
ID#AAAAI1nR4JU
mei    (2021-02-12 08:50:53)
type</t>
        </r>
      </text>
    </comment>
    <comment ref="C35" authorId="0" shapeId="0">
      <text>
        <r>
          <rPr>
            <sz val="10"/>
            <color rgb="FF000000"/>
            <rFont val="Arial"/>
            <family val="2"/>
            <charset val="204"/>
          </rPr>
          <t>======
ID#AAAAI1nR4Vc
mei    (2021-02-12 08:50:53)
type</t>
        </r>
      </text>
    </comment>
    <comment ref="C36" authorId="0" shapeId="0">
      <text>
        <r>
          <rPr>
            <sz val="10"/>
            <color rgb="FF000000"/>
            <rFont val="Arial"/>
            <family val="2"/>
            <charset val="204"/>
          </rPr>
          <t>======
ID#AAAAI1nR4Zg
mei    (2021-02-12 08:50:53)
type</t>
        </r>
      </text>
    </comment>
    <comment ref="C38" authorId="0" shapeId="0">
      <text>
        <r>
          <rPr>
            <sz val="10"/>
            <color rgb="FF000000"/>
            <rFont val="Arial"/>
            <family val="2"/>
            <charset val="204"/>
          </rPr>
          <t>======
ID#AAAAI1nR4Q0
mei    (2021-02-12 08:50:53)
type</t>
        </r>
      </text>
    </comment>
    <comment ref="C39" authorId="0" shapeId="0">
      <text>
        <r>
          <rPr>
            <sz val="10"/>
            <color rgb="FF000000"/>
            <rFont val="Arial"/>
            <family val="2"/>
            <charset val="204"/>
          </rPr>
          <t>======
ID#AAAAI1nR4QQ
mei    (2021-02-12 08:50:53)
type</t>
        </r>
      </text>
    </comment>
    <comment ref="C40" authorId="0" shapeId="0">
      <text>
        <r>
          <rPr>
            <sz val="10"/>
            <color rgb="FF000000"/>
            <rFont val="Arial"/>
            <family val="2"/>
            <charset val="204"/>
          </rPr>
          <t>======
ID#AAAAI1nR4VA
mei    (2021-02-12 08:50:53)
type</t>
        </r>
      </text>
    </comment>
    <comment ref="C41" authorId="0" shapeId="0">
      <text>
        <r>
          <rPr>
            <sz val="10"/>
            <color rgb="FF000000"/>
            <rFont val="Arial"/>
            <family val="2"/>
            <charset val="204"/>
          </rPr>
          <t>======
ID#AAAAI1nR4Xc
mei    (2021-02-12 08:50:53)
type</t>
        </r>
      </text>
    </comment>
    <comment ref="C42" authorId="0" shapeId="0">
      <text>
        <r>
          <rPr>
            <sz val="10"/>
            <color rgb="FF000000"/>
            <rFont val="Arial"/>
            <family val="2"/>
            <charset val="204"/>
          </rPr>
          <t>======
ID#AAAAI1nR4Ig
mei    (2021-02-12 08:50:53)
type</t>
        </r>
      </text>
    </comment>
    <comment ref="C44" authorId="0" shapeId="0">
      <text>
        <r>
          <rPr>
            <sz val="10"/>
            <color rgb="FF000000"/>
            <rFont val="Arial"/>
            <family val="2"/>
            <charset val="204"/>
          </rPr>
          <t>======
ID#AAAAI1nR4Ms
mei    (2021-02-12 08:50:53)
type</t>
        </r>
      </text>
    </comment>
    <comment ref="C45" authorId="0" shapeId="0">
      <text>
        <r>
          <rPr>
            <sz val="10"/>
            <color rgb="FF000000"/>
            <rFont val="Arial"/>
            <family val="2"/>
            <charset val="204"/>
          </rPr>
          <t>======
ID#AAAAI1nR4NY
mei    (2021-02-12 08:50:53)
type</t>
        </r>
      </text>
    </comment>
    <comment ref="C46" authorId="0" shapeId="0">
      <text>
        <r>
          <rPr>
            <sz val="10"/>
            <color rgb="FF000000"/>
            <rFont val="Arial"/>
            <family val="2"/>
            <charset val="204"/>
          </rPr>
          <t>======
ID#AAAAI1nR4cs
mei    (2021-02-12 08:50:53)
type</t>
        </r>
      </text>
    </comment>
    <comment ref="C50" authorId="0" shapeId="0">
      <text>
        <r>
          <rPr>
            <sz val="10"/>
            <color rgb="FF000000"/>
            <rFont val="Arial"/>
            <family val="2"/>
            <charset val="204"/>
          </rPr>
          <t>======
ID#AAAAI1nR4Cw
mei    (2021-02-12 08:50:53)
type</t>
        </r>
      </text>
    </comment>
    <comment ref="C51" authorId="0" shapeId="0">
      <text>
        <r>
          <rPr>
            <sz val="10"/>
            <color rgb="FF000000"/>
            <rFont val="Arial"/>
            <family val="2"/>
            <charset val="204"/>
          </rPr>
          <t>======
ID#AAAAI1nR4RQ
mei    (2021-02-12 08:50:53)
type</t>
        </r>
      </text>
    </comment>
    <comment ref="C54" authorId="0" shapeId="0">
      <text>
        <r>
          <rPr>
            <sz val="10"/>
            <color rgb="FF000000"/>
            <rFont val="Arial"/>
            <family val="2"/>
            <charset val="204"/>
          </rPr>
          <t>======
ID#AAAAI1nR4Og
mei    (2021-02-12 08:50:53)
type</t>
        </r>
      </text>
    </comment>
    <comment ref="C55" authorId="0" shapeId="0">
      <text>
        <r>
          <rPr>
            <sz val="10"/>
            <color rgb="FF000000"/>
            <rFont val="Arial"/>
            <family val="2"/>
            <charset val="204"/>
          </rPr>
          <t>======
ID#AAAAI1nR4ek
mei    (2021-02-12 08:50:53)
type</t>
        </r>
      </text>
    </comment>
    <comment ref="C59" authorId="0" shapeId="0">
      <text>
        <r>
          <rPr>
            <sz val="10"/>
            <color rgb="FF000000"/>
            <rFont val="Arial"/>
            <family val="2"/>
            <charset val="204"/>
          </rPr>
          <t>======
ID#AAAAI1nR4cU
mei    (2021-02-12 08:50:53)
type</t>
        </r>
      </text>
    </comment>
    <comment ref="C61" authorId="0" shapeId="0">
      <text>
        <r>
          <rPr>
            <sz val="10"/>
            <color rgb="FF000000"/>
            <rFont val="Arial"/>
            <family val="2"/>
            <charset val="204"/>
          </rPr>
          <t>======
ID#AAAAI1nR4c8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LKYKusJm3Q5qpnasNyj75xqq3Ag=="/>
    </ext>
  </extLst>
</comments>
</file>

<file path=xl/comments2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family val="2"/>
            <charset val="204"/>
          </rPr>
          <t>======
ID#AAAAI1nR4VY
mei    (2021-02-12 08:50:53)
serial</t>
        </r>
      </text>
    </comment>
    <comment ref="F7" authorId="0" shapeId="0">
      <text>
        <r>
          <rPr>
            <sz val="10"/>
            <color rgb="FF000000"/>
            <rFont val="Arial"/>
            <family val="2"/>
            <charset val="204"/>
          </rPr>
          <t>======
ID#AAAAI1nR4Q4
mei    (2021-02-12 08:50:53)
serial</t>
        </r>
      </text>
    </comment>
    <comment ref="G7" authorId="0" shapeId="0">
      <text>
        <r>
          <rPr>
            <sz val="10"/>
            <color rgb="FF000000"/>
            <rFont val="Arial"/>
            <family val="2"/>
            <charset val="204"/>
          </rPr>
          <t>======
ID#AAAAI1nR4Jo
mei    (2021-02-12 08:50:53)
serial</t>
        </r>
      </text>
    </comment>
    <comment ref="H7" authorId="0" shapeId="0">
      <text>
        <r>
          <rPr>
            <sz val="10"/>
            <color rgb="FF000000"/>
            <rFont val="Arial"/>
            <family val="2"/>
            <charset val="204"/>
          </rPr>
          <t>======
ID#AAAAI1nR4OU
mei    (2021-02-12 08:50:53)
serial</t>
        </r>
      </text>
    </comment>
    <comment ref="I7" authorId="0" shapeId="0">
      <text>
        <r>
          <rPr>
            <sz val="10"/>
            <color rgb="FF000000"/>
            <rFont val="Arial"/>
            <family val="2"/>
            <charset val="204"/>
          </rPr>
          <t>======
ID#AAAAI1nR4T4
mei    (2021-02-12 08:50:53)
serial</t>
        </r>
      </text>
    </comment>
    <comment ref="J7" authorId="0" shapeId="0">
      <text>
        <r>
          <rPr>
            <sz val="10"/>
            <color rgb="FF000000"/>
            <rFont val="Arial"/>
            <family val="2"/>
            <charset val="204"/>
          </rPr>
          <t>======
ID#AAAAI1nR4Lw
mei    (2021-02-12 08:50:53)
serial</t>
        </r>
      </text>
    </comment>
    <comment ref="K7" authorId="0" shapeId="0">
      <text>
        <r>
          <rPr>
            <sz val="10"/>
            <color rgb="FF000000"/>
            <rFont val="Arial"/>
            <family val="2"/>
            <charset val="204"/>
          </rPr>
          <t>======
ID#AAAAI1nR4FA
mei    (2021-02-12 08:50:53)
serial</t>
        </r>
      </text>
    </comment>
    <comment ref="L7" authorId="0" shapeId="0">
      <text>
        <r>
          <rPr>
            <sz val="10"/>
            <color rgb="FF000000"/>
            <rFont val="Arial"/>
            <family val="2"/>
            <charset val="204"/>
          </rPr>
          <t>======
ID#AAAAI1nR4Mw
mei    (2021-02-12 08:50:53)
serial</t>
        </r>
      </text>
    </comment>
    <comment ref="M7" authorId="0" shapeId="0">
      <text>
        <r>
          <rPr>
            <sz val="10"/>
            <color rgb="FF000000"/>
            <rFont val="Arial"/>
            <family val="2"/>
            <charset val="204"/>
          </rPr>
          <t>======
ID#AAAAI1nR4HE
mei    (2021-02-12 08:50:53)
serial</t>
        </r>
      </text>
    </comment>
    <comment ref="N7" authorId="0" shapeId="0">
      <text>
        <r>
          <rPr>
            <sz val="10"/>
            <color rgb="FF000000"/>
            <rFont val="Arial"/>
            <family val="2"/>
            <charset val="204"/>
          </rPr>
          <t>======
ID#AAAAI1nR4UE
mei    (2021-02-12 08:50:53)
serial</t>
        </r>
      </text>
    </comment>
    <comment ref="O7" authorId="0" shapeId="0">
      <text>
        <r>
          <rPr>
            <sz val="10"/>
            <color rgb="FF000000"/>
            <rFont val="Arial"/>
            <family val="2"/>
            <charset val="204"/>
          </rPr>
          <t>======
ID#AAAAI1nR4Zo
mei    (2021-02-12 08:50:53)
serial</t>
        </r>
      </text>
    </comment>
    <comment ref="C11" authorId="0" shapeId="0">
      <text>
        <r>
          <rPr>
            <sz val="10"/>
            <color rgb="FF000000"/>
            <rFont val="Arial"/>
            <family val="2"/>
            <charset val="204"/>
          </rPr>
          <t>======
ID#AAAAI1nR4YI
mei    (2021-02-12 08:50:53)
type</t>
        </r>
      </text>
    </comment>
    <comment ref="C12" authorId="0" shapeId="0">
      <text>
        <r>
          <rPr>
            <sz val="10"/>
            <color rgb="FF000000"/>
            <rFont val="Arial"/>
            <family val="2"/>
            <charset val="204"/>
          </rPr>
          <t>======
ID#AAAAI1nR4Cg
mei    (2021-02-12 08:50:53)
type</t>
        </r>
      </text>
    </comment>
    <comment ref="C14" authorId="0" shapeId="0">
      <text>
        <r>
          <rPr>
            <sz val="10"/>
            <color rgb="FF000000"/>
            <rFont val="Arial"/>
            <family val="2"/>
            <charset val="204"/>
          </rPr>
          <t>======
ID#AAAAI1nR4U8
mei    (2021-02-12 08:50:53)
type</t>
        </r>
      </text>
    </comment>
    <comment ref="C15" authorId="0" shapeId="0">
      <text>
        <r>
          <rPr>
            <sz val="10"/>
            <color rgb="FF000000"/>
            <rFont val="Arial"/>
            <family val="2"/>
            <charset val="204"/>
          </rPr>
          <t>======
ID#AAAAI1nR4LY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family val="2"/>
            <charset val="204"/>
          </rPr>
          <t>======
ID#AAAAI1nR4Ps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family val="2"/>
            <charset val="204"/>
          </rPr>
          <t>======
ID#AAAAI1nR4M8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family val="2"/>
            <charset val="204"/>
          </rPr>
          <t>======
ID#AAAAI1nR4WM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family val="2"/>
            <charset val="204"/>
          </rPr>
          <t>======
ID#AAAAI1nR4Fw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family val="2"/>
            <charset val="204"/>
          </rPr>
          <t>======
ID#AAAAI1nR4dU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family val="2"/>
            <charset val="204"/>
          </rPr>
          <t>======
ID#AAAAI1nR4Lg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family val="2"/>
            <charset val="204"/>
          </rPr>
          <t>======
ID#AAAAI1nR4Oc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charset val="204"/>
          </rPr>
          <t>======
ID#AAAAI1nR4PI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family val="2"/>
            <charset val="204"/>
          </rPr>
          <t>======
ID#AAAAI1nR4PE
mei    (2021-02-12 08:50:53)
type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04"/>
          </rPr>
          <t>======
ID#AAAAI1nR4Ss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family val="2"/>
            <charset val="204"/>
          </rPr>
          <t>======
ID#AAAAI1nR4D8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family val="2"/>
            <charset val="204"/>
          </rPr>
          <t>======
ID#AAAAI1nR4dI
mei    (2021-02-12 08:50:53)
type</t>
        </r>
      </text>
    </comment>
    <comment ref="C35" authorId="0" shapeId="0">
      <text>
        <r>
          <rPr>
            <sz val="10"/>
            <color rgb="FF000000"/>
            <rFont val="Arial"/>
            <family val="2"/>
            <charset val="204"/>
          </rPr>
          <t>======
ID#AAAAI1nR4Ok
mei    (2021-02-12 08:50:53)
type</t>
        </r>
      </text>
    </comment>
    <comment ref="C36" authorId="0" shapeId="0">
      <text>
        <r>
          <rPr>
            <sz val="10"/>
            <color rgb="FF000000"/>
            <rFont val="Arial"/>
            <family val="2"/>
            <charset val="204"/>
          </rPr>
          <t>======
ID#AAAAI1nR4H0
mei    (2021-02-12 08:50:53)
type</t>
        </r>
      </text>
    </comment>
    <comment ref="C39" authorId="0" shapeId="0">
      <text>
        <r>
          <rPr>
            <sz val="10"/>
            <color rgb="FF000000"/>
            <rFont val="Arial"/>
            <family val="2"/>
            <charset val="204"/>
          </rPr>
          <t>======
ID#AAAAI1nR4IY
mei    (2021-02-12 08:50:53)
type</t>
        </r>
      </text>
    </comment>
    <comment ref="C40" authorId="0" shapeId="0">
      <text>
        <r>
          <rPr>
            <sz val="10"/>
            <color rgb="FF000000"/>
            <rFont val="Arial"/>
            <family val="2"/>
            <charset val="204"/>
          </rPr>
          <t>======
ID#AAAAI1nR4RI
mei    (2021-02-12 08:50:53)
type</t>
        </r>
      </text>
    </comment>
    <comment ref="C41" authorId="0" shapeId="0">
      <text>
        <r>
          <rPr>
            <sz val="10"/>
            <color rgb="FF000000"/>
            <rFont val="Arial"/>
            <family val="2"/>
            <charset val="204"/>
          </rPr>
          <t>======
ID#AAAAI1nR4Gs
mei    (2021-02-12 08:50:53)
type</t>
        </r>
      </text>
    </comment>
    <comment ref="C44" authorId="0" shapeId="0">
      <text>
        <r>
          <rPr>
            <sz val="10"/>
            <color rgb="FF000000"/>
            <rFont val="Arial"/>
            <family val="2"/>
            <charset val="204"/>
          </rPr>
          <t>======
ID#AAAAI1nR4Ek
mei    (2021-02-12 08:50:53)
type</t>
        </r>
      </text>
    </comment>
    <comment ref="C45" authorId="0" shapeId="0">
      <text>
        <r>
          <rPr>
            <sz val="10"/>
            <color rgb="FF000000"/>
            <rFont val="Arial"/>
            <family val="2"/>
            <charset val="204"/>
          </rPr>
          <t>======
ID#AAAAI1nR4QU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family val="2"/>
            <charset val="204"/>
          </rPr>
          <t>======
ID#AAAAI1nR4VI
mei    (2021-02-12 08:50:53)
type</t>
        </r>
      </text>
    </comment>
    <comment ref="C48" authorId="0" shapeId="0">
      <text>
        <r>
          <rPr>
            <sz val="10"/>
            <color rgb="FF000000"/>
            <rFont val="Arial"/>
            <family val="2"/>
            <charset val="204"/>
          </rPr>
          <t>======
ID#AAAAI1nR4Nk
mei    (2021-02-12 08:50:53)
type</t>
        </r>
      </text>
    </comment>
    <comment ref="C49" authorId="0" shapeId="0">
      <text>
        <r>
          <rPr>
            <sz val="10"/>
            <color rgb="FF000000"/>
            <rFont val="Arial"/>
            <family val="2"/>
            <charset val="204"/>
          </rPr>
          <t>======
ID#AAAAI1nR4IQ
mei    (2021-02-12 08:50:53)
type</t>
        </r>
      </text>
    </comment>
    <comment ref="C51" authorId="0" shapeId="0">
      <text>
        <r>
          <rPr>
            <sz val="10"/>
            <color rgb="FF000000"/>
            <rFont val="Arial"/>
            <family val="2"/>
            <charset val="204"/>
          </rPr>
          <t>======
ID#AAAAI1nR4EU
mei    (2021-02-12 08:50:53)
type</t>
        </r>
      </text>
    </comment>
    <comment ref="C52" authorId="0" shapeId="0">
      <text>
        <r>
          <rPr>
            <sz val="10"/>
            <color rgb="FF000000"/>
            <rFont val="Arial"/>
            <family val="2"/>
            <charset val="204"/>
          </rPr>
          <t>======
ID#AAAAI1nR4C0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HkBlQqHNwVmZlYfF7/cCYq719TA=="/>
    </ext>
  </extLst>
</comments>
</file>

<file path=xl/comments3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family val="2"/>
            <charset val="204"/>
          </rPr>
          <t>======
ID#AAAAI1nR4Yg
mei    (2021-02-12 08:50:53)
serial</t>
        </r>
      </text>
    </comment>
    <comment ref="F7" authorId="0" shapeId="0">
      <text>
        <r>
          <rPr>
            <sz val="10"/>
            <color rgb="FF000000"/>
            <rFont val="Arial"/>
            <family val="2"/>
            <charset val="204"/>
          </rPr>
          <t>======
ID#AAAAI1nR4SA
mei    (2021-02-12 08:50:53)
serial</t>
        </r>
      </text>
    </comment>
    <comment ref="G7" authorId="0" shapeId="0">
      <text>
        <r>
          <rPr>
            <sz val="10"/>
            <color rgb="FF000000"/>
            <rFont val="Arial"/>
            <family val="2"/>
            <charset val="204"/>
          </rPr>
          <t>======
ID#AAAAI1nR4gI
mei    (2021-02-12 08:50:53)
serial</t>
        </r>
      </text>
    </comment>
    <comment ref="H7" authorId="0" shapeId="0">
      <text>
        <r>
          <rPr>
            <sz val="10"/>
            <color rgb="FF000000"/>
            <rFont val="Arial"/>
            <family val="2"/>
            <charset val="204"/>
          </rPr>
          <t>======
ID#AAAAI1nR4G4
mei    (2021-02-12 08:50:53)
serial</t>
        </r>
      </text>
    </comment>
    <comment ref="I7" authorId="0" shapeId="0">
      <text>
        <r>
          <rPr>
            <sz val="10"/>
            <color rgb="FF000000"/>
            <rFont val="Arial"/>
            <family val="2"/>
            <charset val="204"/>
          </rPr>
          <t>======
ID#AAAAI1nR4Xk
mei    (2021-02-12 08:50:53)
serial</t>
        </r>
      </text>
    </comment>
    <comment ref="J7" authorId="0" shapeId="0">
      <text>
        <r>
          <rPr>
            <sz val="10"/>
            <color rgb="FF000000"/>
            <rFont val="Arial"/>
            <family val="2"/>
            <charset val="204"/>
          </rPr>
          <t>======
ID#AAAAI1nR4bc
mei    (2021-02-12 08:50:53)
serial</t>
        </r>
      </text>
    </comment>
    <comment ref="K7" authorId="0" shapeId="0">
      <text>
        <r>
          <rPr>
            <sz val="10"/>
            <color rgb="FF000000"/>
            <rFont val="Arial"/>
            <family val="2"/>
            <charset val="204"/>
          </rPr>
          <t>======
ID#AAAAI1nR4To
mei    (2021-02-12 08:50:53)
serial</t>
        </r>
      </text>
    </comment>
    <comment ref="L7" authorId="0" shapeId="0">
      <text>
        <r>
          <rPr>
            <sz val="10"/>
            <color rgb="FF000000"/>
            <rFont val="Arial"/>
            <family val="2"/>
            <charset val="204"/>
          </rPr>
          <t>======
ID#AAAAI1nR4EA
mei    (2021-02-12 08:50:53)
serial</t>
        </r>
      </text>
    </comment>
    <comment ref="M7" authorId="0" shapeId="0">
      <text>
        <r>
          <rPr>
            <sz val="10"/>
            <color rgb="FF000000"/>
            <rFont val="Arial"/>
            <family val="2"/>
            <charset val="204"/>
          </rPr>
          <t>======
ID#AAAAI1nR4Dc
mei    (2021-02-12 08:50:53)
serial</t>
        </r>
      </text>
    </comment>
    <comment ref="N7" authorId="0" shapeId="0">
      <text>
        <r>
          <rPr>
            <sz val="10"/>
            <color rgb="FF000000"/>
            <rFont val="Arial"/>
            <family val="2"/>
            <charset val="204"/>
          </rPr>
          <t>======
ID#AAAAI1nR4ME
mei    (2021-02-12 08:50:53)
serial</t>
        </r>
      </text>
    </comment>
    <comment ref="O7" authorId="0" shapeId="0">
      <text>
        <r>
          <rPr>
            <sz val="10"/>
            <color rgb="FF000000"/>
            <rFont val="Arial"/>
            <family val="2"/>
            <charset val="204"/>
          </rPr>
          <t>======
ID#AAAAI1nR4cY
mei    (2021-02-12 08:50:53)
serial</t>
        </r>
      </text>
    </comment>
    <comment ref="C11" authorId="0" shapeId="0">
      <text>
        <r>
          <rPr>
            <sz val="10"/>
            <color rgb="FF000000"/>
            <rFont val="Arial"/>
            <family val="2"/>
            <charset val="204"/>
          </rPr>
          <t>======
ID#AAAAI1nR4es
mei    (2021-02-12 08:50:53)
type</t>
        </r>
      </text>
    </comment>
    <comment ref="C12" authorId="0" shapeId="0">
      <text>
        <r>
          <rPr>
            <sz val="10"/>
            <color rgb="FF000000"/>
            <rFont val="Arial"/>
            <family val="2"/>
            <charset val="204"/>
          </rPr>
          <t>======
ID#AAAAI1nR4cI
mei    (2021-02-12 08:50:53)
type</t>
        </r>
      </text>
    </comment>
    <comment ref="C14" authorId="0" shapeId="0">
      <text>
        <r>
          <rPr>
            <sz val="10"/>
            <color rgb="FF000000"/>
            <rFont val="Arial"/>
            <family val="2"/>
            <charset val="204"/>
          </rPr>
          <t>======
ID#AAAAI1nR4Ow
mei    (2021-02-12 08:50:53)
type</t>
        </r>
      </text>
    </comment>
    <comment ref="C15" authorId="0" shapeId="0">
      <text>
        <r>
          <rPr>
            <sz val="10"/>
            <color rgb="FF000000"/>
            <rFont val="Arial"/>
            <family val="2"/>
            <charset val="204"/>
          </rPr>
          <t>======
ID#AAAAI1nR4as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family val="2"/>
            <charset val="204"/>
          </rPr>
          <t>======
ID#AAAAI1nR4TY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family val="2"/>
            <charset val="204"/>
          </rPr>
          <t>======
ID#AAAAI1nR4fY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family val="2"/>
            <charset val="204"/>
          </rPr>
          <t>======
ID#AAAAI1nR4cg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family val="2"/>
            <charset val="204"/>
          </rPr>
          <t>======
ID#AAAAI1nR4Hw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family val="2"/>
            <charset val="204"/>
          </rPr>
          <t>======
ID#AAAAI1nR4Mc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family val="2"/>
            <charset val="204"/>
          </rPr>
          <t>======
ID#AAAAI1nR4fg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family val="2"/>
            <charset val="204"/>
          </rPr>
          <t>======
ID#AAAAI1nR4Bo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charset val="204"/>
          </rPr>
          <t>======
ID#AAAAI1nR4JE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family val="2"/>
            <charset val="204"/>
          </rPr>
          <t>======
ID#AAAAI1nR4D0
mei    (2021-02-12 08:50:53)
type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04"/>
          </rPr>
          <t>======
ID#AAAAI1nR4SE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family val="2"/>
            <charset val="204"/>
          </rPr>
          <t>======
ID#AAAAI1nR4TI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family val="2"/>
            <charset val="204"/>
          </rPr>
          <t>======
ID#AAAAI1nR4WI
mei    (2021-02-12 08:50:53)
type</t>
        </r>
      </text>
    </comment>
    <comment ref="C35" authorId="0" shapeId="0">
      <text>
        <r>
          <rPr>
            <sz val="10"/>
            <color rgb="FF000000"/>
            <rFont val="Arial"/>
            <family val="2"/>
            <charset val="204"/>
          </rPr>
          <t>======
ID#AAAAI1nR4NE
mei    (2021-02-12 08:50:53)
type</t>
        </r>
      </text>
    </comment>
    <comment ref="C36" authorId="0" shapeId="0">
      <text>
        <r>
          <rPr>
            <sz val="10"/>
            <color rgb="FF000000"/>
            <rFont val="Arial"/>
            <family val="2"/>
            <charset val="204"/>
          </rPr>
          <t>======
ID#AAAAI1nR4cA
mei    (2021-02-12 08:50:53)
type</t>
        </r>
      </text>
    </comment>
    <comment ref="C39" authorId="0" shapeId="0">
      <text>
        <r>
          <rPr>
            <sz val="10"/>
            <color rgb="FF000000"/>
            <rFont val="Arial"/>
            <family val="2"/>
            <charset val="204"/>
          </rPr>
          <t>======
ID#AAAAI1nR4WA
mei    (2021-02-12 08:50:53)
type</t>
        </r>
      </text>
    </comment>
    <comment ref="C40" authorId="0" shapeId="0">
      <text>
        <r>
          <rPr>
            <sz val="10"/>
            <color rgb="FF000000"/>
            <rFont val="Arial"/>
            <family val="2"/>
            <charset val="204"/>
          </rPr>
          <t>======
ID#AAAAI1nR4GY
mei    (2021-02-12 08:50:53)
type</t>
        </r>
      </text>
    </comment>
    <comment ref="C41" authorId="0" shapeId="0">
      <text>
        <r>
          <rPr>
            <sz val="10"/>
            <color rgb="FF000000"/>
            <rFont val="Arial"/>
            <family val="2"/>
            <charset val="204"/>
          </rPr>
          <t>======
ID#AAAAI1nR4dc
mei    (2021-02-12 08:50:53)
type</t>
        </r>
      </text>
    </comment>
    <comment ref="C44" authorId="0" shapeId="0">
      <text>
        <r>
          <rPr>
            <sz val="10"/>
            <color rgb="FF000000"/>
            <rFont val="Arial"/>
            <family val="2"/>
            <charset val="204"/>
          </rPr>
          <t>======
ID#AAAAI1nR4bA
mei    (2021-02-12 08:50:53)
type</t>
        </r>
      </text>
    </comment>
    <comment ref="C45" authorId="0" shapeId="0">
      <text>
        <r>
          <rPr>
            <sz val="10"/>
            <color rgb="FF000000"/>
            <rFont val="Arial"/>
            <family val="2"/>
            <charset val="204"/>
          </rPr>
          <t>======
ID#AAAAI1nR4fE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family val="2"/>
            <charset val="204"/>
          </rPr>
          <t>======
ID#AAAAI1nR4R4
mei    (2021-02-12 08:50:53)
type</t>
        </r>
      </text>
    </comment>
    <comment ref="C48" authorId="0" shapeId="0">
      <text>
        <r>
          <rPr>
            <sz val="10"/>
            <color rgb="FF000000"/>
            <rFont val="Arial"/>
            <family val="2"/>
            <charset val="204"/>
          </rPr>
          <t>======
ID#AAAAI1nR4Gc
mei    (2021-02-12 08:50:53)
type</t>
        </r>
      </text>
    </comment>
    <comment ref="C49" authorId="0" shapeId="0">
      <text>
        <r>
          <rPr>
            <sz val="10"/>
            <color rgb="FF000000"/>
            <rFont val="Arial"/>
            <family val="2"/>
            <charset val="204"/>
          </rPr>
          <t>======
ID#AAAAI1nR4ec
mei    (2021-02-12 08:50:53)
type</t>
        </r>
      </text>
    </comment>
    <comment ref="C51" authorId="0" shapeId="0">
      <text>
        <r>
          <rPr>
            <sz val="10"/>
            <color rgb="FF000000"/>
            <rFont val="Arial"/>
            <family val="2"/>
            <charset val="204"/>
          </rPr>
          <t>======
ID#AAAAI1nR4BU
mei    (2021-02-12 08:50:53)
type</t>
        </r>
      </text>
    </comment>
    <comment ref="C52" authorId="0" shapeId="0">
      <text>
        <r>
          <rPr>
            <sz val="10"/>
            <color rgb="FF000000"/>
            <rFont val="Arial"/>
            <family val="2"/>
            <charset val="204"/>
          </rPr>
          <t>======
ID#AAAAI1nR4VU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3p5xEFLwpTgUcLZuUYYGULEkoUA=="/>
    </ext>
  </extLst>
</comments>
</file>

<file path=xl/comments4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0"/>
            <color rgb="FF000000"/>
            <rFont val="Arial"/>
            <family val="2"/>
            <charset val="204"/>
          </rPr>
          <t>======
ID#AAAAI1nR4TE
mei    (2021-02-12 08:50:53)
serial</t>
        </r>
      </text>
    </comment>
    <comment ref="F8" authorId="0" shapeId="0">
      <text>
        <r>
          <rPr>
            <sz val="10"/>
            <color rgb="FF000000"/>
            <rFont val="Arial"/>
            <family val="2"/>
            <charset val="204"/>
          </rPr>
          <t>======
ID#AAAAI1nR4Ko
mei    (2021-02-12 08:50:53)
serial</t>
        </r>
      </text>
    </comment>
    <comment ref="G8" authorId="0" shapeId="0">
      <text>
        <r>
          <rPr>
            <sz val="10"/>
            <color rgb="FF000000"/>
            <rFont val="Arial"/>
            <family val="2"/>
            <charset val="204"/>
          </rPr>
          <t>======
ID#AAAAI1nR4OY
mei    (2021-02-12 08:50:53)
serial</t>
        </r>
      </text>
    </comment>
    <comment ref="H8" authorId="0" shapeId="0">
      <text>
        <r>
          <rPr>
            <sz val="10"/>
            <color rgb="FF000000"/>
            <rFont val="Arial"/>
            <family val="2"/>
            <charset val="204"/>
          </rPr>
          <t>======
ID#AAAAI1nR4O0
mei    (2021-02-12 08:50:53)
serial</t>
        </r>
      </text>
    </comment>
    <comment ref="I8" authorId="0" shapeId="0">
      <text>
        <r>
          <rPr>
            <sz val="10"/>
            <color rgb="FF000000"/>
            <rFont val="Arial"/>
            <family val="2"/>
            <charset val="204"/>
          </rPr>
          <t>======
ID#AAAAI1nR4N8
mei    (2021-02-12 08:50:53)
serial</t>
        </r>
      </text>
    </comment>
    <comment ref="J8" authorId="0" shapeId="0">
      <text>
        <r>
          <rPr>
            <sz val="10"/>
            <color rgb="FF000000"/>
            <rFont val="Arial"/>
            <family val="2"/>
            <charset val="204"/>
          </rPr>
          <t>======
ID#AAAAI1nR4OM
mei    (2021-02-12 08:50:53)
serial</t>
        </r>
      </text>
    </comment>
    <comment ref="K8" authorId="0" shapeId="0">
      <text>
        <r>
          <rPr>
            <sz val="10"/>
            <color rgb="FF000000"/>
            <rFont val="Arial"/>
            <family val="2"/>
            <charset val="204"/>
          </rPr>
          <t>======
ID#AAAAI1nR4IE
mei    (2021-02-12 08:50:53)
serial</t>
        </r>
      </text>
    </comment>
    <comment ref="L8" authorId="0" shapeId="0">
      <text>
        <r>
          <rPr>
            <sz val="10"/>
            <color rgb="FF000000"/>
            <rFont val="Arial"/>
            <family val="2"/>
            <charset val="204"/>
          </rPr>
          <t>======
ID#AAAAI1nR4Qc
mei    (2021-02-12 08:50:53)
serial</t>
        </r>
      </text>
    </comment>
    <comment ref="M8" authorId="0" shapeId="0">
      <text>
        <r>
          <rPr>
            <sz val="10"/>
            <color rgb="FF000000"/>
            <rFont val="Arial"/>
            <family val="2"/>
            <charset val="204"/>
          </rPr>
          <t>======
ID#AAAAI1nR4EY
mei    (2021-02-12 08:50:53)
serial</t>
        </r>
      </text>
    </comment>
    <comment ref="N8" authorId="0" shapeId="0">
      <text>
        <r>
          <rPr>
            <sz val="10"/>
            <color rgb="FF000000"/>
            <rFont val="Arial"/>
            <family val="2"/>
            <charset val="204"/>
          </rPr>
          <t>======
ID#AAAAI1nR4LE
mei    (2021-02-12 08:50:53)
serial</t>
        </r>
      </text>
    </comment>
    <comment ref="O8" authorId="0" shapeId="0">
      <text>
        <r>
          <rPr>
            <sz val="10"/>
            <color rgb="FF000000"/>
            <rFont val="Arial"/>
            <family val="2"/>
            <charset val="204"/>
          </rPr>
          <t>======
ID#AAAAI1nR4bo
mei    (2021-02-12 08:50:53)
serial</t>
        </r>
      </text>
    </comment>
    <comment ref="C12" authorId="0" shapeId="0">
      <text>
        <r>
          <rPr>
            <sz val="10"/>
            <color rgb="FF000000"/>
            <rFont val="Arial"/>
            <family val="2"/>
            <charset val="204"/>
          </rPr>
          <t>======
ID#AAAAI1nR4PQ
mei    (2021-02-12 08:50:53)
type</t>
        </r>
      </text>
    </comment>
    <comment ref="C13" authorId="0" shapeId="0">
      <text>
        <r>
          <rPr>
            <sz val="10"/>
            <color rgb="FF000000"/>
            <rFont val="Arial"/>
            <family val="2"/>
            <charset val="204"/>
          </rPr>
          <t>======
ID#AAAAI1nR4d4
mei    (2021-02-12 08:50:53)
type</t>
        </r>
      </text>
    </comment>
    <comment ref="C15" authorId="0" shapeId="0">
      <text>
        <r>
          <rPr>
            <sz val="10"/>
            <color rgb="FF000000"/>
            <rFont val="Arial"/>
            <family val="2"/>
            <charset val="204"/>
          </rPr>
          <t>======
ID#AAAAI1nR4Kg
mei    (2021-02-12 08:50:53)
type</t>
        </r>
      </text>
    </comment>
    <comment ref="C16" authorId="0" shapeId="0">
      <text>
        <r>
          <rPr>
            <sz val="10"/>
            <color rgb="FF000000"/>
            <rFont val="Arial"/>
            <family val="2"/>
            <charset val="204"/>
          </rPr>
          <t>======
ID#AAAAI1nR4Uo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family val="2"/>
            <charset val="204"/>
          </rPr>
          <t>======
ID#AAAAI1nR4cM
mei    (2021-02-12 08:50:53)
type</t>
        </r>
      </text>
    </comment>
    <comment ref="C19" authorId="0" shapeId="0">
      <text>
        <r>
          <rPr>
            <sz val="10"/>
            <color rgb="FF000000"/>
            <rFont val="Arial"/>
            <family val="2"/>
            <charset val="204"/>
          </rPr>
          <t>======
ID#AAAAI1nR4OI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family val="2"/>
            <charset val="204"/>
          </rPr>
          <t>======
ID#AAAAI1nR4NM
mei    (2021-02-12 08:50:53)
type</t>
        </r>
      </text>
    </comment>
    <comment ref="C23" authorId="0" shapeId="0">
      <text>
        <r>
          <rPr>
            <sz val="10"/>
            <color rgb="FF000000"/>
            <rFont val="Arial"/>
            <family val="2"/>
            <charset val="204"/>
          </rPr>
          <t>======
ID#AAAAI1nR4Zs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family val="2"/>
            <charset val="204"/>
          </rPr>
          <t>======
ID#AAAAI1nR4Yc
mei    (2021-02-12 08:50:53)
type</t>
        </r>
      </text>
    </comment>
    <comment ref="C27" authorId="0" shapeId="0">
      <text>
        <r>
          <rPr>
            <sz val="10"/>
            <color rgb="FF000000"/>
            <rFont val="Arial"/>
            <family val="2"/>
            <charset val="204"/>
          </rPr>
          <t>======
ID#AAAAI1nR4KY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charset val="204"/>
          </rPr>
          <t>======
ID#AAAAI1nR4RU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family val="2"/>
            <charset val="204"/>
          </rPr>
          <t>======
ID#AAAAI1nR4Fg
mei    (2021-02-12 08:50:53)
type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04"/>
          </rPr>
          <t>======
ID#AAAAI1nR4DA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family val="2"/>
            <charset val="204"/>
          </rPr>
          <t>======
ID#AAAAI1nR4Xo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family val="2"/>
            <charset val="204"/>
          </rPr>
          <t>======
ID#AAAAI1nR4bY
mei    (2021-02-12 08:50:53)
type</t>
        </r>
      </text>
    </comment>
    <comment ref="C35" authorId="0" shapeId="0">
      <text>
        <r>
          <rPr>
            <sz val="10"/>
            <color rgb="FF000000"/>
            <rFont val="Arial"/>
            <family val="2"/>
            <charset val="204"/>
          </rPr>
          <t>======
ID#AAAAI1nR4XY
mei    (2021-02-12 08:50:53)
type</t>
        </r>
      </text>
    </comment>
    <comment ref="C36" authorId="0" shapeId="0">
      <text>
        <r>
          <rPr>
            <sz val="10"/>
            <color rgb="FF000000"/>
            <rFont val="Arial"/>
            <family val="2"/>
            <charset val="204"/>
          </rPr>
          <t>======
ID#AAAAI1nR4Gw
mei    (2021-02-12 08:50:53)
type</t>
        </r>
      </text>
    </comment>
    <comment ref="C37" authorId="0" shapeId="0">
      <text>
        <r>
          <rPr>
            <sz val="10"/>
            <color rgb="FF000000"/>
            <rFont val="Arial"/>
            <family val="2"/>
            <charset val="204"/>
          </rPr>
          <t>======
ID#AAAAI1nR4Xw
mei    (2021-02-12 08:50:53)
type</t>
        </r>
      </text>
    </comment>
    <comment ref="C40" authorId="0" shapeId="0">
      <text>
        <r>
          <rPr>
            <sz val="10"/>
            <color rgb="FF000000"/>
            <rFont val="Arial"/>
            <family val="2"/>
            <charset val="204"/>
          </rPr>
          <t>======
ID#AAAAI1nR4XA
mei    (2021-02-12 08:50:53)
type</t>
        </r>
      </text>
    </comment>
    <comment ref="C41" authorId="0" shapeId="0">
      <text>
        <r>
          <rPr>
            <sz val="10"/>
            <color rgb="FF000000"/>
            <rFont val="Arial"/>
            <family val="2"/>
            <charset val="204"/>
          </rPr>
          <t>======
ID#AAAAI1nR4Zk
mei    (2021-02-12 08:50:53)
type</t>
        </r>
      </text>
    </comment>
    <comment ref="C42" authorId="0" shapeId="0">
      <text>
        <r>
          <rPr>
            <sz val="10"/>
            <color rgb="FF000000"/>
            <rFont val="Arial"/>
            <family val="2"/>
            <charset val="204"/>
          </rPr>
          <t>======
ID#AAAAI1nR4Mg
mei    (2021-02-12 08:50:53)
type</t>
        </r>
      </text>
    </comment>
    <comment ref="C45" authorId="0" shapeId="0">
      <text>
        <r>
          <rPr>
            <sz val="10"/>
            <color rgb="FF000000"/>
            <rFont val="Arial"/>
            <family val="2"/>
            <charset val="204"/>
          </rPr>
          <t>======
ID#AAAAI1nR4Rc
mei    (2021-02-12 08:50:53)
type</t>
        </r>
      </text>
    </comment>
    <comment ref="C46" authorId="0" shapeId="0">
      <text>
        <r>
          <rPr>
            <sz val="10"/>
            <color rgb="FF000000"/>
            <rFont val="Arial"/>
            <family val="2"/>
            <charset val="204"/>
          </rPr>
          <t>======
ID#AAAAI1nR4fs
mei    (2021-02-12 08:50:53)
type</t>
        </r>
      </text>
    </comment>
    <comment ref="C48" authorId="0" shapeId="0">
      <text>
        <r>
          <rPr>
            <sz val="10"/>
            <color rgb="FF000000"/>
            <rFont val="Arial"/>
            <family val="2"/>
            <charset val="204"/>
          </rPr>
          <t>======
ID#AAAAI1nR4Ts
mei    (2021-02-12 08:50:53)
type</t>
        </r>
      </text>
    </comment>
    <comment ref="C49" authorId="0" shapeId="0">
      <text>
        <r>
          <rPr>
            <sz val="10"/>
            <color rgb="FF000000"/>
            <rFont val="Arial"/>
            <family val="2"/>
            <charset val="204"/>
          </rPr>
          <t>======
ID#AAAAI1nR4cc
mei    (2021-02-12 08:50:53)
type</t>
        </r>
      </text>
    </comment>
    <comment ref="C50" authorId="0" shapeId="0">
      <text>
        <r>
          <rPr>
            <sz val="10"/>
            <color rgb="FF000000"/>
            <rFont val="Arial"/>
            <family val="2"/>
            <charset val="204"/>
          </rPr>
          <t>======
ID#AAAAI1nR4cQ
mei    (2021-02-12 08:50:53)
type</t>
        </r>
      </text>
    </comment>
    <comment ref="C52" authorId="0" shapeId="0">
      <text>
        <r>
          <rPr>
            <sz val="10"/>
            <color rgb="FF000000"/>
            <rFont val="Arial"/>
            <family val="2"/>
            <charset val="204"/>
          </rPr>
          <t>======
ID#AAAAI1nR4WE
mei    (2021-02-12 08:50:53)
type</t>
        </r>
      </text>
    </comment>
    <comment ref="C53" authorId="0" shapeId="0">
      <text>
        <r>
          <rPr>
            <sz val="10"/>
            <color rgb="FF000000"/>
            <rFont val="Arial"/>
            <family val="2"/>
            <charset val="204"/>
          </rPr>
          <t>======
ID#AAAAI1nR4SU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PDgAFqs61JQieuwamXevMfQShqw=="/>
    </ext>
  </extLst>
</comments>
</file>

<file path=xl/comments5.xml><?xml version="1.0" encoding="utf-8"?>
<comments xmlns="http://schemas.openxmlformats.org/spreadsheetml/2006/main">
  <authors>
    <author/>
  </authors>
  <commentList>
    <comment ref="E6" authorId="0" shapeId="0">
      <text>
        <r>
          <rPr>
            <sz val="10"/>
            <color rgb="FF000000"/>
            <rFont val="Arial"/>
            <family val="2"/>
            <charset val="204"/>
          </rPr>
          <t>======
ID#AAAAI1nR4bs
mei    (2021-02-12 08:50:53)
serial</t>
        </r>
      </text>
    </comment>
    <comment ref="F6" authorId="0" shapeId="0">
      <text>
        <r>
          <rPr>
            <sz val="10"/>
            <color rgb="FF000000"/>
            <rFont val="Arial"/>
            <family val="2"/>
            <charset val="204"/>
          </rPr>
          <t>======
ID#AAAAI1nR4QM
mei    (2021-02-12 08:50:53)
serial</t>
        </r>
      </text>
    </comment>
    <comment ref="G6" authorId="0" shapeId="0">
      <text>
        <r>
          <rPr>
            <sz val="10"/>
            <color rgb="FF000000"/>
            <rFont val="Arial"/>
            <family val="2"/>
            <charset val="204"/>
          </rPr>
          <t>======
ID#AAAAI1nR4XQ
mei    (2021-02-12 08:50:53)
serial</t>
        </r>
      </text>
    </comment>
    <comment ref="H6" authorId="0" shapeId="0">
      <text>
        <r>
          <rPr>
            <sz val="10"/>
            <color rgb="FF000000"/>
            <rFont val="Arial"/>
            <family val="2"/>
            <charset val="204"/>
          </rPr>
          <t>======
ID#AAAAI1nR4PY
mei    (2021-02-12 08:50:53)
serial</t>
        </r>
      </text>
    </comment>
    <comment ref="I6" authorId="0" shapeId="0">
      <text>
        <r>
          <rPr>
            <sz val="10"/>
            <color rgb="FF000000"/>
            <rFont val="Arial"/>
            <family val="2"/>
            <charset val="204"/>
          </rPr>
          <t>======
ID#AAAAI1nR4ac
mei    (2021-02-12 08:50:53)
serial</t>
        </r>
      </text>
    </comment>
    <comment ref="J6" authorId="0" shapeId="0">
      <text>
        <r>
          <rPr>
            <sz val="10"/>
            <color rgb="FF000000"/>
            <rFont val="Arial"/>
            <family val="2"/>
            <charset val="204"/>
          </rPr>
          <t>======
ID#AAAAI1nR4Qw
mei    (2021-02-12 08:50:53)
serial</t>
        </r>
      </text>
    </comment>
    <comment ref="K6" authorId="0" shapeId="0">
      <text>
        <r>
          <rPr>
            <sz val="10"/>
            <color rgb="FF000000"/>
            <rFont val="Arial"/>
            <family val="2"/>
            <charset val="204"/>
          </rPr>
          <t>======
ID#AAAAI1nR4SY
mei    (2021-02-12 08:50:53)
serial</t>
        </r>
      </text>
    </comment>
    <comment ref="L6" authorId="0" shapeId="0">
      <text>
        <r>
          <rPr>
            <sz val="10"/>
            <color rgb="FF000000"/>
            <rFont val="Arial"/>
            <family val="2"/>
            <charset val="204"/>
          </rPr>
          <t>======
ID#AAAAI1nR4Sg
mei    (2021-02-12 08:50:53)
serial</t>
        </r>
      </text>
    </comment>
    <comment ref="E10" authorId="0" shapeId="0">
      <text>
        <r>
          <rPr>
            <sz val="10"/>
            <color rgb="FF000000"/>
            <rFont val="Arial"/>
            <family val="2"/>
            <charset val="204"/>
          </rPr>
          <t>======
ID#AAAAI1nR4QE
mei    (2021-02-12 08:50:53)
serial</t>
        </r>
      </text>
    </comment>
    <comment ref="F10" authorId="0" shapeId="0">
      <text>
        <r>
          <rPr>
            <sz val="10"/>
            <color rgb="FF000000"/>
            <rFont val="Arial"/>
            <family val="2"/>
            <charset val="204"/>
          </rPr>
          <t>======
ID#AAAAI1nR4aw
mei    (2021-02-12 08:50:53)
serial</t>
        </r>
      </text>
    </comment>
    <comment ref="G10" authorId="0" shapeId="0">
      <text>
        <r>
          <rPr>
            <sz val="10"/>
            <color rgb="FF000000"/>
            <rFont val="Arial"/>
            <family val="2"/>
            <charset val="204"/>
          </rPr>
          <t>======
ID#AAAAI1nR4Eo
mei    (2021-02-12 08:50:53)
serial</t>
        </r>
      </text>
    </comment>
    <comment ref="H10" authorId="0" shapeId="0">
      <text>
        <r>
          <rPr>
            <sz val="10"/>
            <color rgb="FF000000"/>
            <rFont val="Arial"/>
            <family val="2"/>
            <charset val="204"/>
          </rPr>
          <t>======
ID#AAAAI1nR4Js
mei    (2021-02-12 08:50:53)
serial</t>
        </r>
      </text>
    </comment>
    <comment ref="I10" authorId="0" shapeId="0">
      <text>
        <r>
          <rPr>
            <sz val="10"/>
            <color rgb="FF000000"/>
            <rFont val="Arial"/>
            <family val="2"/>
            <charset val="204"/>
          </rPr>
          <t>======
ID#AAAAI1nR4Ho
mei    (2021-02-12 08:50:53)
serial</t>
        </r>
      </text>
    </comment>
    <comment ref="J10" authorId="0" shapeId="0">
      <text>
        <r>
          <rPr>
            <sz val="10"/>
            <color rgb="FF000000"/>
            <rFont val="Arial"/>
            <family val="2"/>
            <charset val="204"/>
          </rPr>
          <t>======
ID#AAAAI1nR4S0
mei    (2021-02-12 08:50:53)
serial</t>
        </r>
      </text>
    </comment>
    <comment ref="K10" authorId="0" shapeId="0">
      <text>
        <r>
          <rPr>
            <sz val="10"/>
            <color rgb="FF000000"/>
            <rFont val="Arial"/>
            <family val="2"/>
            <charset val="204"/>
          </rPr>
          <t>======
ID#AAAAI1nR4Po
mei    (2021-02-12 08:50:53)
serial</t>
        </r>
      </text>
    </comment>
    <comment ref="L10" authorId="0" shapeId="0">
      <text>
        <r>
          <rPr>
            <sz val="10"/>
            <color rgb="FF000000"/>
            <rFont val="Arial"/>
            <family val="2"/>
            <charset val="204"/>
          </rPr>
          <t>======
ID#AAAAI1nR4dw
mei    (2021-02-12 08:50:53)
serial</t>
        </r>
      </text>
    </comment>
    <comment ref="C14" authorId="0" shapeId="0">
      <text>
        <r>
          <rPr>
            <sz val="10"/>
            <color rgb="FF000000"/>
            <rFont val="Arial"/>
            <family val="2"/>
            <charset val="204"/>
          </rPr>
          <t>======
ID#AAAAI1nR4eQ
mei    (2021-02-12 08:50:53)
type</t>
        </r>
      </text>
    </comment>
    <comment ref="C15" authorId="0" shapeId="0">
      <text>
        <r>
          <rPr>
            <sz val="10"/>
            <color rgb="FF000000"/>
            <rFont val="Arial"/>
            <family val="2"/>
            <charset val="204"/>
          </rPr>
          <t>======
ID#AAAAI1nR4f4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family val="2"/>
            <charset val="204"/>
          </rPr>
          <t>======
ID#AAAAI1nR4Vw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family val="2"/>
            <charset val="204"/>
          </rPr>
          <t>======
ID#AAAAI1nR4fI
mei    (2021-02-12 08:50:53)
type</t>
        </r>
      </text>
    </comment>
    <comment ref="C20" authorId="0" shapeId="0">
      <text>
        <r>
          <rPr>
            <sz val="10"/>
            <color rgb="FF000000"/>
            <rFont val="Arial"/>
            <family val="2"/>
            <charset val="204"/>
          </rPr>
          <t>======
ID#AAAAI1nR4EQ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family val="2"/>
            <charset val="204"/>
          </rPr>
          <t>======
ID#AAAAI1nR4Hc
mei    (2021-02-12 08:50:53)
type</t>
        </r>
      </text>
    </comment>
    <comment ref="C24" authorId="0" shapeId="0">
      <text>
        <r>
          <rPr>
            <sz val="10"/>
            <color rgb="FF000000"/>
            <rFont val="Arial"/>
            <family val="2"/>
            <charset val="204"/>
          </rPr>
          <t>======
ID#AAAAI1nR4BM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family val="2"/>
            <charset val="204"/>
          </rPr>
          <t>======
ID#AAAAI1nR4Pw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family val="2"/>
            <charset val="204"/>
          </rPr>
          <t>======
ID#AAAAI1nR4Ng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charset val="204"/>
          </rPr>
          <t>======
ID#AAAAI1nR4dA
mei    (2021-02-12 08:50:53)
type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04"/>
          </rPr>
          <t>======
ID#AAAAI1nR4So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family val="2"/>
            <charset val="204"/>
          </rPr>
          <t>======
ID#AAAAI1nR4Dg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family val="2"/>
            <charset val="204"/>
          </rPr>
          <t>======
ID#AAAAI1nR4JQ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family val="2"/>
            <charset val="204"/>
          </rPr>
          <t>======
ID#AAAAI1nR4FU
mei    (2021-02-12 08:50:53)
type</t>
        </r>
      </text>
    </comment>
    <comment ref="C35" authorId="0" shapeId="0">
      <text>
        <r>
          <rPr>
            <sz val="10"/>
            <color rgb="FF000000"/>
            <rFont val="Arial"/>
            <family val="2"/>
            <charset val="204"/>
          </rPr>
          <t>======
ID#AAAAI1nR4XE
mei    (2021-02-12 08:50:53)
type</t>
        </r>
      </text>
    </comment>
    <comment ref="C37" authorId="0" shapeId="0">
      <text>
        <r>
          <rPr>
            <sz val="10"/>
            <color rgb="FF000000"/>
            <rFont val="Arial"/>
            <family val="2"/>
            <charset val="204"/>
          </rPr>
          <t>======
ID#AAAAI1nR4SM
mei    (2021-02-12 08:50:53)
type</t>
        </r>
      </text>
    </comment>
    <comment ref="C38" authorId="0" shapeId="0">
      <text>
        <r>
          <rPr>
            <sz val="10"/>
            <color rgb="FF000000"/>
            <rFont val="Arial"/>
            <family val="2"/>
            <charset val="204"/>
          </rPr>
          <t>======
ID#AAAAI1nR4I0
mei    (2021-02-12 08:50:53)
type</t>
        </r>
      </text>
    </comment>
    <comment ref="C39" authorId="0" shapeId="0">
      <text>
        <r>
          <rPr>
            <sz val="10"/>
            <color rgb="FF000000"/>
            <rFont val="Arial"/>
            <family val="2"/>
            <charset val="204"/>
          </rPr>
          <t>======
ID#AAAAI1nR4Ic
mei    (2021-02-12 08:50:53)
type</t>
        </r>
      </text>
    </comment>
    <comment ref="C42" authorId="0" shapeId="0">
      <text>
        <r>
          <rPr>
            <sz val="10"/>
            <color rgb="FF000000"/>
            <rFont val="Arial"/>
            <family val="2"/>
            <charset val="204"/>
          </rPr>
          <t>======
ID#AAAAI1nR4HI
mei    (2021-02-12 08:50:53)
type</t>
        </r>
      </text>
    </comment>
    <comment ref="C43" authorId="0" shapeId="0">
      <text>
        <r>
          <rPr>
            <sz val="10"/>
            <color rgb="FF000000"/>
            <rFont val="Arial"/>
            <family val="2"/>
            <charset val="204"/>
          </rPr>
          <t>======
ID#AAAAI1nR4Kw
mei    (2021-02-12 08:50:53)
type</t>
        </r>
      </text>
    </comment>
    <comment ref="C44" authorId="0" shapeId="0">
      <text>
        <r>
          <rPr>
            <sz val="10"/>
            <color rgb="FF000000"/>
            <rFont val="Arial"/>
            <family val="2"/>
            <charset val="204"/>
          </rPr>
          <t>======
ID#AAAAI1nR4Io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family val="2"/>
            <charset val="204"/>
          </rPr>
          <t>======
ID#AAAAI1nR4S8
mei    (2021-02-12 08:50:53)
type</t>
        </r>
      </text>
    </comment>
    <comment ref="C48" authorId="0" shapeId="0">
      <text>
        <r>
          <rPr>
            <sz val="10"/>
            <color rgb="FF000000"/>
            <rFont val="Arial"/>
            <family val="2"/>
            <charset val="204"/>
          </rPr>
          <t>======
ID#AAAAI1nR4Cs
mei    (2021-02-12 08:50:53)
type</t>
        </r>
      </text>
    </comment>
    <comment ref="C50" authorId="0" shapeId="0">
      <text>
        <r>
          <rPr>
            <sz val="10"/>
            <color rgb="FF000000"/>
            <rFont val="Arial"/>
            <family val="2"/>
            <charset val="204"/>
          </rPr>
          <t>======
ID#AAAAI1nR4UU
mei    (2021-02-12 08:50:53)
type</t>
        </r>
      </text>
    </comment>
    <comment ref="C51" authorId="0" shapeId="0">
      <text>
        <r>
          <rPr>
            <sz val="10"/>
            <color rgb="FF000000"/>
            <rFont val="Arial"/>
            <family val="2"/>
            <charset val="204"/>
          </rPr>
          <t>======
ID#AAAAI1nR4PU
mei    (2021-02-12 08:50:53)
type</t>
        </r>
      </text>
    </comment>
    <comment ref="C52" authorId="0" shapeId="0">
      <text>
        <r>
          <rPr>
            <sz val="10"/>
            <color rgb="FF000000"/>
            <rFont val="Arial"/>
            <family val="2"/>
            <charset val="204"/>
          </rPr>
          <t>======
ID#AAAAI1nR4H4
mei    (2021-02-12 08:50:53)
type</t>
        </r>
      </text>
    </comment>
    <comment ref="C54" authorId="0" shapeId="0">
      <text>
        <r>
          <rPr>
            <sz val="10"/>
            <color rgb="FF000000"/>
            <rFont val="Arial"/>
            <family val="2"/>
            <charset val="204"/>
          </rPr>
          <t>======
ID#AAAAI1nR4HY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hGUPJkDpRE8IgNFacHiYg7NQOnA=="/>
    </ext>
  </extLst>
</comments>
</file>

<file path=xl/comments6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family val="2"/>
            <charset val="204"/>
          </rPr>
          <t>======
ID#AAAAI1nR4DM
mei    (2021-02-12 08:50:53)
serial</t>
        </r>
      </text>
    </comment>
    <comment ref="F7" authorId="0" shapeId="0">
      <text>
        <r>
          <rPr>
            <sz val="10"/>
            <color rgb="FF000000"/>
            <rFont val="Arial"/>
            <family val="2"/>
            <charset val="204"/>
          </rPr>
          <t>======
ID#AAAAI1nR4Ls
mei    (2021-02-12 08:50:53)
serial</t>
        </r>
      </text>
    </comment>
    <comment ref="G7" authorId="0" shapeId="0">
      <text>
        <r>
          <rPr>
            <sz val="10"/>
            <color rgb="FF000000"/>
            <rFont val="Arial"/>
            <family val="2"/>
            <charset val="204"/>
          </rPr>
          <t>======
ID#AAAAI1nR4W0
mei    (2021-02-12 08:50:53)
serial</t>
        </r>
      </text>
    </comment>
    <comment ref="H7" authorId="0" shapeId="0">
      <text>
        <r>
          <rPr>
            <sz val="10"/>
            <color rgb="FF000000"/>
            <rFont val="Arial"/>
            <family val="2"/>
            <charset val="204"/>
          </rPr>
          <t>======
ID#AAAAI1nR4LI
mei    (2021-02-12 08:50:53)
serial</t>
        </r>
      </text>
    </comment>
    <comment ref="I7" authorId="0" shapeId="0">
      <text>
        <r>
          <rPr>
            <sz val="10"/>
            <color rgb="FF000000"/>
            <rFont val="Arial"/>
            <family val="2"/>
            <charset val="204"/>
          </rPr>
          <t>======
ID#AAAAI1nR4ZY
mei    (2021-02-12 08:50:53)
serial</t>
        </r>
      </text>
    </comment>
    <comment ref="J7" authorId="0" shapeId="0">
      <text>
        <r>
          <rPr>
            <sz val="10"/>
            <color rgb="FF000000"/>
            <rFont val="Arial"/>
            <family val="2"/>
            <charset val="204"/>
          </rPr>
          <t>======
ID#AAAAI1nR4ao
mei    (2021-02-12 08:50:53)
serial</t>
        </r>
      </text>
    </comment>
    <comment ref="K7" authorId="0" shapeId="0">
      <text>
        <r>
          <rPr>
            <sz val="10"/>
            <color rgb="FF000000"/>
            <rFont val="Arial"/>
            <family val="2"/>
            <charset val="204"/>
          </rPr>
          <t>======
ID#AAAAI1nR4HM
mei    (2021-02-12 08:50:53)
serial</t>
        </r>
      </text>
    </comment>
    <comment ref="L7" authorId="0" shapeId="0">
      <text>
        <r>
          <rPr>
            <sz val="10"/>
            <color rgb="FF000000"/>
            <rFont val="Arial"/>
            <family val="2"/>
            <charset val="204"/>
          </rPr>
          <t>======
ID#AAAAI1nR4DE
mei    (2021-02-12 08:50:53)
serial</t>
        </r>
      </text>
    </comment>
    <comment ref="M7" authorId="0" shapeId="0">
      <text>
        <r>
          <rPr>
            <sz val="10"/>
            <color rgb="FF000000"/>
            <rFont val="Arial"/>
            <family val="2"/>
            <charset val="204"/>
          </rPr>
          <t>======
ID#AAAAI1nR4Rs
mei    (2021-02-12 08:50:53)
serial</t>
        </r>
      </text>
    </comment>
    <comment ref="N7" authorId="0" shapeId="0">
      <text>
        <r>
          <rPr>
            <sz val="10"/>
            <color rgb="FF000000"/>
            <rFont val="Arial"/>
            <family val="2"/>
            <charset val="204"/>
          </rPr>
          <t>======
ID#AAAAI1nR4CA
mei    (2021-02-12 08:50:53)
serial</t>
        </r>
      </text>
    </comment>
    <comment ref="O7" authorId="0" shapeId="0">
      <text>
        <r>
          <rPr>
            <sz val="10"/>
            <color rgb="FF000000"/>
            <rFont val="Arial"/>
            <family val="2"/>
            <charset val="204"/>
          </rPr>
          <t>======
ID#AAAAI1nR4Y4
mei    (2021-02-12 08:50:53)
serial</t>
        </r>
      </text>
    </comment>
    <comment ref="C11" authorId="0" shapeId="0">
      <text>
        <r>
          <rPr>
            <sz val="10"/>
            <color rgb="FF000000"/>
            <rFont val="Arial"/>
            <family val="2"/>
            <charset val="204"/>
          </rPr>
          <t>======
ID#AAAAI1nR4Wo
mei    (2021-02-12 08:50:53)
type</t>
        </r>
      </text>
    </comment>
    <comment ref="C12" authorId="0" shapeId="0">
      <text>
        <r>
          <rPr>
            <sz val="10"/>
            <color rgb="FF000000"/>
            <rFont val="Arial"/>
            <family val="2"/>
            <charset val="204"/>
          </rPr>
          <t>======
ID#AAAAI1nR4fw
mei    (2021-02-12 08:50:53)
type</t>
        </r>
      </text>
    </comment>
    <comment ref="C14" authorId="0" shapeId="0">
      <text>
        <r>
          <rPr>
            <sz val="10"/>
            <color rgb="FF000000"/>
            <rFont val="Arial"/>
            <family val="2"/>
            <charset val="204"/>
          </rPr>
          <t>======
ID#AAAAI1nR4JM
mei    (2021-02-12 08:50:53)
type</t>
        </r>
      </text>
    </comment>
    <comment ref="C15" authorId="0" shapeId="0">
      <text>
        <r>
          <rPr>
            <sz val="10"/>
            <color rgb="FF000000"/>
            <rFont val="Arial"/>
            <family val="2"/>
            <charset val="204"/>
          </rPr>
          <t>======
ID#AAAAI1nR4Ds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family val="2"/>
            <charset val="204"/>
          </rPr>
          <t>======
ID#AAAAI1nR4OA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family val="2"/>
            <charset val="204"/>
          </rPr>
          <t>======
ID#AAAAI1nR4b8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family val="2"/>
            <charset val="204"/>
          </rPr>
          <t>======
ID#AAAAI1nR4EI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family val="2"/>
            <charset val="204"/>
          </rPr>
          <t>======
ID#AAAAI1nR4Fc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family val="2"/>
            <charset val="204"/>
          </rPr>
          <t>======
ID#AAAAI1nR4YA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family val="2"/>
            <charset val="204"/>
          </rPr>
          <t>======
ID#AAAAI1nR4bg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family val="2"/>
            <charset val="204"/>
          </rPr>
          <t>======
ID#AAAAI1nR4VM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charset val="204"/>
          </rPr>
          <t>======
ID#AAAAI1nR4MU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family val="2"/>
            <charset val="204"/>
          </rPr>
          <t>======
ID#AAAAI1nR4e8
mei    (2021-02-12 08:50:53)
type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04"/>
          </rPr>
          <t>======
ID#AAAAI1nR4KQ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family val="2"/>
            <charset val="204"/>
          </rPr>
          <t>======
ID#AAAAI1nR4R8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family val="2"/>
            <charset val="204"/>
          </rPr>
          <t>======
ID#AAAAI1nR4cE
mei    (2021-02-12 08:50:53)
type</t>
        </r>
      </text>
    </comment>
    <comment ref="C35" authorId="0" shapeId="0">
      <text>
        <r>
          <rPr>
            <sz val="10"/>
            <color rgb="FF000000"/>
            <rFont val="Arial"/>
            <family val="2"/>
            <charset val="204"/>
          </rPr>
          <t>======
ID#AAAAI1nR4Hk
mei    (2021-02-12 08:50:53)
type</t>
        </r>
      </text>
    </comment>
    <comment ref="C36" authorId="0" shapeId="0">
      <text>
        <r>
          <rPr>
            <sz val="10"/>
            <color rgb="FF000000"/>
            <rFont val="Arial"/>
            <family val="2"/>
            <charset val="204"/>
          </rPr>
          <t>======
ID#AAAAI1nR4QY
mei    (2021-02-12 08:50:53)
type</t>
        </r>
      </text>
    </comment>
    <comment ref="C39" authorId="0" shapeId="0">
      <text>
        <r>
          <rPr>
            <sz val="10"/>
            <color rgb="FF000000"/>
            <rFont val="Arial"/>
            <family val="2"/>
            <charset val="204"/>
          </rPr>
          <t>======
ID#AAAAI1nR4VE
mei    (2021-02-12 08:50:53)
type</t>
        </r>
      </text>
    </comment>
    <comment ref="C40" authorId="0" shapeId="0">
      <text>
        <r>
          <rPr>
            <sz val="10"/>
            <color rgb="FF000000"/>
            <rFont val="Arial"/>
            <family val="2"/>
            <charset val="204"/>
          </rPr>
          <t>======
ID#AAAAI1nR4W8
mei    (2021-02-12 08:50:53)
type</t>
        </r>
      </text>
    </comment>
    <comment ref="C41" authorId="0" shapeId="0">
      <text>
        <r>
          <rPr>
            <sz val="10"/>
            <color rgb="FF000000"/>
            <rFont val="Arial"/>
            <family val="2"/>
            <charset val="204"/>
          </rPr>
          <t>======
ID#AAAAI1nR4FM
mei    (2021-02-12 08:50:53)
type</t>
        </r>
      </text>
    </comment>
    <comment ref="C44" authorId="0" shapeId="0">
      <text>
        <r>
          <rPr>
            <sz val="10"/>
            <color rgb="FF000000"/>
            <rFont val="Arial"/>
            <family val="2"/>
            <charset val="204"/>
          </rPr>
          <t>======
ID#AAAAI1nR4K4
mei    (2021-02-12 08:50:53)
type</t>
        </r>
      </text>
    </comment>
    <comment ref="C45" authorId="0" shapeId="0">
      <text>
        <r>
          <rPr>
            <sz val="10"/>
            <color rgb="FF000000"/>
            <rFont val="Arial"/>
            <family val="2"/>
            <charset val="204"/>
          </rPr>
          <t>======
ID#AAAAI1nR4bM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family val="2"/>
            <charset val="204"/>
          </rPr>
          <t>======
ID#AAAAI1nR4ak
mei    (2021-02-12 08:50:53)
type</t>
        </r>
      </text>
    </comment>
    <comment ref="C48" authorId="0" shapeId="0">
      <text>
        <r>
          <rPr>
            <sz val="10"/>
            <color rgb="FF000000"/>
            <rFont val="Arial"/>
            <family val="2"/>
            <charset val="204"/>
          </rPr>
          <t>======
ID#AAAAI1nR4C4
mei    (2021-02-12 08:50:53)
type</t>
        </r>
      </text>
    </comment>
    <comment ref="C49" authorId="0" shapeId="0">
      <text>
        <r>
          <rPr>
            <sz val="10"/>
            <color rgb="FF000000"/>
            <rFont val="Arial"/>
            <family val="2"/>
            <charset val="204"/>
          </rPr>
          <t>======
ID#AAAAI1nR4fQ
mei    (2021-02-12 08:50:53)
type</t>
        </r>
      </text>
    </comment>
    <comment ref="C51" authorId="0" shapeId="0">
      <text>
        <r>
          <rPr>
            <sz val="10"/>
            <color rgb="FF000000"/>
            <rFont val="Arial"/>
            <family val="2"/>
            <charset val="204"/>
          </rPr>
          <t>======
ID#AAAAI1nR4NA
mei    (2021-02-12 08:50:53)
type</t>
        </r>
      </text>
    </comment>
    <comment ref="C52" authorId="0" shapeId="0">
      <text>
        <r>
          <rPr>
            <sz val="10"/>
            <color rgb="FF000000"/>
            <rFont val="Arial"/>
            <family val="2"/>
            <charset val="204"/>
          </rPr>
          <t>======
ID#AAAAI1nR4Dw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6CnnADzo2vn1Z8z8s0fDSJ6Sd2A=="/>
    </ext>
  </extLst>
</comments>
</file>

<file path=xl/comments7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family val="2"/>
            <charset val="204"/>
          </rPr>
          <t>======
ID#AAAAI1nR4EE
mei    (2021-02-12 08:50:53)
serial</t>
        </r>
      </text>
    </comment>
    <comment ref="F7" authorId="0" shapeId="0">
      <text>
        <r>
          <rPr>
            <sz val="10"/>
            <color rgb="FF000000"/>
            <rFont val="Arial"/>
            <family val="2"/>
            <charset val="204"/>
          </rPr>
          <t>======
ID#AAAAI1nR4PA
mei    (2021-02-12 08:50:53)
serial</t>
        </r>
      </text>
    </comment>
    <comment ref="G7" authorId="0" shapeId="0">
      <text>
        <r>
          <rPr>
            <sz val="10"/>
            <color rgb="FF000000"/>
            <rFont val="Arial"/>
            <family val="2"/>
            <charset val="204"/>
          </rPr>
          <t>======
ID#AAAAI1nR4II
mei    (2021-02-12 08:50:53)
serial</t>
        </r>
      </text>
    </comment>
    <comment ref="H7" authorId="0" shapeId="0">
      <text>
        <r>
          <rPr>
            <sz val="10"/>
            <color rgb="FF000000"/>
            <rFont val="Arial"/>
            <family val="2"/>
            <charset val="204"/>
          </rPr>
          <t>======
ID#AAAAI1nR4Ws
mei    (2021-02-12 08:50:53)
serial</t>
        </r>
      </text>
    </comment>
    <comment ref="I7" authorId="0" shapeId="0">
      <text>
        <r>
          <rPr>
            <sz val="10"/>
            <color rgb="FF000000"/>
            <rFont val="Arial"/>
            <family val="2"/>
            <charset val="204"/>
          </rPr>
          <t>======
ID#AAAAI1nR4bE
mei    (2021-02-12 08:50:53)
serial</t>
        </r>
      </text>
    </comment>
    <comment ref="J7" authorId="0" shapeId="0">
      <text>
        <r>
          <rPr>
            <sz val="10"/>
            <color rgb="FF000000"/>
            <rFont val="Arial"/>
            <family val="2"/>
            <charset val="204"/>
          </rPr>
          <t>======
ID#AAAAI1nR4ag
mei    (2021-02-12 08:50:53)
serial</t>
        </r>
      </text>
    </comment>
    <comment ref="K7" authorId="0" shapeId="0">
      <text>
        <r>
          <rPr>
            <sz val="10"/>
            <color rgb="FF000000"/>
            <rFont val="Arial"/>
            <family val="2"/>
            <charset val="204"/>
          </rPr>
          <t>======
ID#AAAAI1nR4V4
mei    (2021-02-12 08:50:53)
serial</t>
        </r>
      </text>
    </comment>
    <comment ref="C11" authorId="0" shapeId="0">
      <text>
        <r>
          <rPr>
            <sz val="10"/>
            <color rgb="FF000000"/>
            <rFont val="Arial"/>
            <family val="2"/>
            <charset val="204"/>
          </rPr>
          <t>======
ID#AAAAI1nR4Ys
mei    (2021-02-12 08:50:53)
type</t>
        </r>
      </text>
    </comment>
    <comment ref="C12" authorId="0" shapeId="0">
      <text>
        <r>
          <rPr>
            <sz val="10"/>
            <color rgb="FF000000"/>
            <rFont val="Arial"/>
            <family val="2"/>
            <charset val="204"/>
          </rPr>
          <t>======
ID#AAAAI1nR4DY
mei    (2021-02-12 08:50:53)
type</t>
        </r>
      </text>
    </comment>
    <comment ref="C14" authorId="0" shapeId="0">
      <text>
        <r>
          <rPr>
            <sz val="10"/>
            <color rgb="FF000000"/>
            <rFont val="Arial"/>
            <family val="2"/>
            <charset val="204"/>
          </rPr>
          <t>======
ID#AAAAI1nR4Vg
mei    (2021-02-12 08:50:53)
type</t>
        </r>
      </text>
    </comment>
    <comment ref="C15" authorId="0" shapeId="0">
      <text>
        <r>
          <rPr>
            <sz val="10"/>
            <color rgb="FF000000"/>
            <rFont val="Arial"/>
            <family val="2"/>
            <charset val="204"/>
          </rPr>
          <t>======
ID#AAAAI1nR4YM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family val="2"/>
            <charset val="204"/>
          </rPr>
          <t>======
ID#AAAAI1nR4JY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family val="2"/>
            <charset val="204"/>
          </rPr>
          <t>======
ID#AAAAI1nR4LA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family val="2"/>
            <charset val="204"/>
          </rPr>
          <t>======
ID#AAAAI1nR4V0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family val="2"/>
            <charset val="204"/>
          </rPr>
          <t>======
ID#AAAAI1nR4O8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family val="2"/>
            <charset val="204"/>
          </rPr>
          <t>======
ID#AAAAI1nR4aQ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family val="2"/>
            <charset val="204"/>
          </rPr>
          <t>======
ID#AAAAI1nR4Go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family val="2"/>
            <charset val="204"/>
          </rPr>
          <t>======
ID#AAAAI1nR4Yw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charset val="204"/>
          </rPr>
          <t>======
ID#AAAAI1nR4MY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family val="2"/>
            <charset val="204"/>
          </rPr>
          <t>======
ID#AAAAI1nR4RY
mei    (2021-02-12 08:50:53)
type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04"/>
          </rPr>
          <t>======
ID#AAAAI1nR4gE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family val="2"/>
            <charset val="204"/>
          </rPr>
          <t>======
ID#AAAAI1nR4YY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family val="2"/>
            <charset val="204"/>
          </rPr>
          <t>======
ID#AAAAI1nR4C8
mei    (2021-02-12 08:50:53)
type</t>
        </r>
      </text>
    </comment>
    <comment ref="C35" authorId="0" shapeId="0">
      <text>
        <r>
          <rPr>
            <sz val="10"/>
            <color rgb="FF000000"/>
            <rFont val="Arial"/>
            <family val="2"/>
            <charset val="204"/>
          </rPr>
          <t>======
ID#AAAAI1nR4Ck
mei    (2021-02-12 08:50:53)
type</t>
        </r>
      </text>
    </comment>
    <comment ref="C36" authorId="0" shapeId="0">
      <text>
        <r>
          <rPr>
            <sz val="10"/>
            <color rgb="FF000000"/>
            <rFont val="Arial"/>
            <family val="2"/>
            <charset val="204"/>
          </rPr>
          <t>======
ID#AAAAI1nR4Qs
mei    (2021-02-12 08:50:53)
type</t>
        </r>
      </text>
    </comment>
    <comment ref="C39" authorId="0" shapeId="0">
      <text>
        <r>
          <rPr>
            <sz val="10"/>
            <color rgb="FF000000"/>
            <rFont val="Arial"/>
            <family val="2"/>
            <charset val="204"/>
          </rPr>
          <t>======
ID#AAAAI1nR4L0
mei    (2021-02-12 08:50:53)
type</t>
        </r>
      </text>
    </comment>
    <comment ref="C40" authorId="0" shapeId="0">
      <text>
        <r>
          <rPr>
            <sz val="10"/>
            <color rgb="FF000000"/>
            <rFont val="Arial"/>
            <family val="2"/>
            <charset val="204"/>
          </rPr>
          <t>======
ID#AAAAI1nR4Wg
mei    (2021-02-12 08:50:53)
type</t>
        </r>
      </text>
    </comment>
    <comment ref="C41" authorId="0" shapeId="0">
      <text>
        <r>
          <rPr>
            <sz val="10"/>
            <color rgb="FF000000"/>
            <rFont val="Arial"/>
            <family val="2"/>
            <charset val="204"/>
          </rPr>
          <t>======
ID#AAAAI1nR4B0
mei    (2021-02-12 08:50:53)
type</t>
        </r>
      </text>
    </comment>
    <comment ref="C44" authorId="0" shapeId="0">
      <text>
        <r>
          <rPr>
            <sz val="10"/>
            <color rgb="FF000000"/>
            <rFont val="Arial"/>
            <family val="2"/>
            <charset val="204"/>
          </rPr>
          <t>======
ID#AAAAI1nR4QA
mei    (2021-02-12 08:50:53)
type</t>
        </r>
      </text>
    </comment>
    <comment ref="C45" authorId="0" shapeId="0">
      <text>
        <r>
          <rPr>
            <sz val="10"/>
            <color rgb="FF000000"/>
            <rFont val="Arial"/>
            <family val="2"/>
            <charset val="204"/>
          </rPr>
          <t>======
ID#AAAAI1nR4GA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family val="2"/>
            <charset val="204"/>
          </rPr>
          <t>======
ID#AAAAI1nR4YQ
mei    (2021-02-12 08:50:53)
type</t>
        </r>
      </text>
    </comment>
    <comment ref="C48" authorId="0" shapeId="0">
      <text>
        <r>
          <rPr>
            <sz val="10"/>
            <color rgb="FF000000"/>
            <rFont val="Arial"/>
            <family val="2"/>
            <charset val="204"/>
          </rPr>
          <t>======
ID#AAAAI1nR4Uk
mei    (2021-02-12 08:50:53)
type</t>
        </r>
      </text>
    </comment>
    <comment ref="C49" authorId="0" shapeId="0">
      <text>
        <r>
          <rPr>
            <sz val="10"/>
            <color rgb="FF000000"/>
            <rFont val="Arial"/>
            <family val="2"/>
            <charset val="204"/>
          </rPr>
          <t>======
ID#AAAAI1nR4KM
mei    (2021-02-12 08:50:53)
type</t>
        </r>
      </text>
    </comment>
    <comment ref="C51" authorId="0" shapeId="0">
      <text>
        <r>
          <rPr>
            <sz val="10"/>
            <color rgb="FF000000"/>
            <rFont val="Arial"/>
            <family val="2"/>
            <charset val="204"/>
          </rPr>
          <t>======
ID#AAAAI1nR4P4
mei    (2021-02-12 08:50:53)
type</t>
        </r>
      </text>
    </comment>
    <comment ref="C52" authorId="0" shapeId="0">
      <text>
        <r>
          <rPr>
            <sz val="10"/>
            <color rgb="FF000000"/>
            <rFont val="Arial"/>
            <family val="2"/>
            <charset val="204"/>
          </rPr>
          <t>======
ID#AAAAI1nR4U4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VLnw981GM5XF750eEaURhhBXW9g=="/>
    </ext>
  </extLst>
</comments>
</file>

<file path=xl/comments8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0"/>
            <color rgb="FF000000"/>
            <rFont val="Arial"/>
            <family val="2"/>
            <charset val="204"/>
          </rPr>
          <t>======
ID#AAAAI1nR4bk
mei    (2021-02-12 08:50:53)
serial</t>
        </r>
      </text>
    </comment>
    <comment ref="F8" authorId="0" shapeId="0">
      <text>
        <r>
          <rPr>
            <sz val="10"/>
            <color rgb="FF000000"/>
            <rFont val="Arial"/>
            <family val="2"/>
            <charset val="204"/>
          </rPr>
          <t>======
ID#AAAAI1nR4J8
mei    (2021-02-12 08:50:53)
serial</t>
        </r>
      </text>
    </comment>
    <comment ref="G8" authorId="0" shapeId="0">
      <text>
        <r>
          <rPr>
            <sz val="10"/>
            <color rgb="FF000000"/>
            <rFont val="Arial"/>
            <family val="2"/>
            <charset val="204"/>
          </rPr>
          <t>======
ID#AAAAI1nR4f0
mei    (2021-02-12 08:50:53)
serial</t>
        </r>
      </text>
    </comment>
    <comment ref="H8" authorId="0" shapeId="0">
      <text>
        <r>
          <rPr>
            <sz val="10"/>
            <color rgb="FF000000"/>
            <rFont val="Arial"/>
            <family val="2"/>
            <charset val="204"/>
          </rPr>
          <t>======
ID#AAAAI1nR4eU
mei    (2021-02-12 08:50:53)
serial</t>
        </r>
      </text>
    </comment>
    <comment ref="I8" authorId="0" shapeId="0">
      <text>
        <r>
          <rPr>
            <sz val="10"/>
            <color rgb="FF000000"/>
            <rFont val="Arial"/>
            <family val="2"/>
            <charset val="204"/>
          </rPr>
          <t>======
ID#AAAAI1nR4TM
mei    (2021-02-12 08:50:53)
serial</t>
        </r>
      </text>
    </comment>
    <comment ref="J8" authorId="0" shapeId="0">
      <text>
        <r>
          <rPr>
            <sz val="10"/>
            <color rgb="FF000000"/>
            <rFont val="Arial"/>
            <family val="2"/>
            <charset val="204"/>
          </rPr>
          <t>======
ID#AAAAI1nR4F4
mei    (2021-02-12 08:50:53)
serial</t>
        </r>
      </text>
    </comment>
    <comment ref="K8" authorId="0" shapeId="0">
      <text>
        <r>
          <rPr>
            <sz val="10"/>
            <color rgb="FF000000"/>
            <rFont val="Arial"/>
            <family val="2"/>
            <charset val="204"/>
          </rPr>
          <t>======
ID#AAAAI1nR4dM
mei    (2021-02-12 08:50:53)
serial</t>
        </r>
      </text>
    </comment>
    <comment ref="L8" authorId="0" shapeId="0">
      <text>
        <r>
          <rPr>
            <sz val="10"/>
            <color rgb="FF000000"/>
            <rFont val="Arial"/>
            <family val="2"/>
            <charset val="204"/>
          </rPr>
          <t>======
ID#AAAAI1nR4ck
mei    (2021-02-12 08:50:53)
serial</t>
        </r>
      </text>
    </comment>
    <comment ref="M8" authorId="0" shapeId="0">
      <text>
        <r>
          <rPr>
            <sz val="10"/>
            <color rgb="FF000000"/>
            <rFont val="Arial"/>
            <family val="2"/>
            <charset val="204"/>
          </rPr>
          <t>======
ID#AAAAI1nR4gc
mei    (2021-02-12 08:50:53)
serial</t>
        </r>
      </text>
    </comment>
    <comment ref="N8" authorId="0" shapeId="0">
      <text>
        <r>
          <rPr>
            <sz val="10"/>
            <color rgb="FF000000"/>
            <rFont val="Arial"/>
            <family val="2"/>
            <charset val="204"/>
          </rPr>
          <t>======
ID#AAAAI1nR4eE
USER    (2021-02-12 08:50:53)
serial</t>
        </r>
      </text>
    </comment>
    <comment ref="O8" authorId="0" shapeId="0">
      <text>
        <r>
          <rPr>
            <sz val="10"/>
            <color rgb="FF000000"/>
            <rFont val="Arial"/>
            <family val="2"/>
            <charset val="204"/>
          </rPr>
          <t>======
ID#AAAAI1nR4Qk
USER    (2021-02-12 08:50:53)
serial</t>
        </r>
      </text>
    </comment>
    <comment ref="P8" authorId="0" shapeId="0">
      <text>
        <r>
          <rPr>
            <sz val="10"/>
            <color rgb="FF000000"/>
            <rFont val="Arial"/>
            <family val="2"/>
            <charset val="204"/>
          </rPr>
          <t>======
ID#AAAAI1nR4E0
USER    (2021-02-12 08:50:53)
serial</t>
        </r>
      </text>
    </comment>
    <comment ref="C12" authorId="0" shapeId="0">
      <text>
        <r>
          <rPr>
            <sz val="10"/>
            <color rgb="FF000000"/>
            <rFont val="Arial"/>
            <family val="2"/>
            <charset val="204"/>
          </rPr>
          <t>======
ID#AAAAI1nR4TA
mei    (2021-02-12 08:50:53)
type</t>
        </r>
      </text>
    </comment>
    <comment ref="C13" authorId="0" shapeId="0">
      <text>
        <r>
          <rPr>
            <sz val="10"/>
            <color rgb="FF000000"/>
            <rFont val="Arial"/>
            <family val="2"/>
            <charset val="204"/>
          </rPr>
          <t>======
ID#AAAAI1nR4Fs
mei    (2021-02-12 08:50:53)
type</t>
        </r>
      </text>
    </comment>
    <comment ref="C15" authorId="0" shapeId="0">
      <text>
        <r>
          <rPr>
            <sz val="10"/>
            <color rgb="FF000000"/>
            <rFont val="Arial"/>
            <family val="2"/>
            <charset val="204"/>
          </rPr>
          <t>======
ID#AAAAI1nR4BY
mei    (2021-02-12 08:50:53)
type</t>
        </r>
      </text>
    </comment>
    <comment ref="C16" authorId="0" shapeId="0">
      <text>
        <r>
          <rPr>
            <sz val="10"/>
            <color rgb="FF000000"/>
            <rFont val="Arial"/>
            <family val="2"/>
            <charset val="204"/>
          </rPr>
          <t>======
ID#AAAAI1nR4Kk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family val="2"/>
            <charset val="204"/>
          </rPr>
          <t>======
ID#AAAAI1nR4Lc
mei    (2021-02-12 08:50:53)
type</t>
        </r>
      </text>
    </comment>
    <comment ref="C19" authorId="0" shapeId="0">
      <text>
        <r>
          <rPr>
            <sz val="10"/>
            <color rgb="FF000000"/>
            <rFont val="Arial"/>
            <family val="2"/>
            <charset val="204"/>
          </rPr>
          <t>======
ID#AAAAI1nR4NI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family val="2"/>
            <charset val="204"/>
          </rPr>
          <t>======
ID#AAAAI1nR4fo
mei    (2021-02-12 08:50:53)
type</t>
        </r>
      </text>
    </comment>
    <comment ref="C23" authorId="0" shapeId="0">
      <text>
        <r>
          <rPr>
            <sz val="10"/>
            <color rgb="FF000000"/>
            <rFont val="Arial"/>
            <family val="2"/>
            <charset val="204"/>
          </rPr>
          <t>======
ID#AAAAI1nR4ZQ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family val="2"/>
            <charset val="204"/>
          </rPr>
          <t>======
ID#AAAAI1nR4Lk
mei    (2021-02-12 08:50:53)
type</t>
        </r>
      </text>
    </comment>
    <comment ref="C27" authorId="0" shapeId="0">
      <text>
        <r>
          <rPr>
            <sz val="10"/>
            <color rgb="FF000000"/>
            <rFont val="Arial"/>
            <family val="2"/>
            <charset val="204"/>
          </rPr>
          <t>======
ID#AAAAI1nR4NQ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charset val="204"/>
          </rPr>
          <t>======
ID#AAAAI1nR4cw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family val="2"/>
            <charset val="204"/>
          </rPr>
          <t>======
ID#AAAAI1nR4VQ
mei    (2021-02-12 08:50:53)
type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04"/>
          </rPr>
          <t>======
ID#AAAAI1nR4I8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family val="2"/>
            <charset val="204"/>
          </rPr>
          <t>======
ID#AAAAI1nR4a0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family val="2"/>
            <charset val="204"/>
          </rPr>
          <t>======
ID#AAAAI1nR4FE
mei    (2021-02-12 08:50:53)
type</t>
        </r>
      </text>
    </comment>
    <comment ref="C35" authorId="0" shapeId="0">
      <text>
        <r>
          <rPr>
            <sz val="10"/>
            <color rgb="FF000000"/>
            <rFont val="Arial"/>
            <family val="2"/>
            <charset val="204"/>
          </rPr>
          <t>======
ID#AAAAI1nR4DU
mei    (2021-02-12 08:50:53)
type</t>
        </r>
      </text>
    </comment>
    <comment ref="C36" authorId="0" shapeId="0">
      <text>
        <r>
          <rPr>
            <sz val="10"/>
            <color rgb="FF000000"/>
            <rFont val="Arial"/>
            <family val="2"/>
            <charset val="204"/>
          </rPr>
          <t>======
ID#AAAAI1nR4aU
mei    (2021-02-12 08:50:53)
type</t>
        </r>
      </text>
    </comment>
    <comment ref="C37" authorId="0" shapeId="0">
      <text>
        <r>
          <rPr>
            <sz val="10"/>
            <color rgb="FF000000"/>
            <rFont val="Arial"/>
            <family val="2"/>
            <charset val="204"/>
          </rPr>
          <t>======
ID#AAAAI1nR4Fk
mei    (2021-02-12 08:50:53)
type</t>
        </r>
      </text>
    </comment>
    <comment ref="C40" authorId="0" shapeId="0">
      <text>
        <r>
          <rPr>
            <sz val="10"/>
            <color rgb="FF000000"/>
            <rFont val="Arial"/>
            <family val="2"/>
            <charset val="204"/>
          </rPr>
          <t>======
ID#AAAAI1nR4QI
mei    (2021-02-12 08:50:53)
type</t>
        </r>
      </text>
    </comment>
    <comment ref="C41" authorId="0" shapeId="0">
      <text>
        <r>
          <rPr>
            <sz val="10"/>
            <color rgb="FF000000"/>
            <rFont val="Arial"/>
            <family val="2"/>
            <charset val="204"/>
          </rPr>
          <t>======
ID#AAAAI1nR4Tg
mei    (2021-02-12 08:50:53)
type</t>
        </r>
      </text>
    </comment>
    <comment ref="C42" authorId="0" shapeId="0">
      <text>
        <r>
          <rPr>
            <sz val="10"/>
            <color rgb="FF000000"/>
            <rFont val="Arial"/>
            <family val="2"/>
            <charset val="204"/>
          </rPr>
          <t>======
ID#AAAAI1nR4Q8
mei    (2021-02-12 08:50:53)
type</t>
        </r>
      </text>
    </comment>
    <comment ref="C45" authorId="0" shapeId="0">
      <text>
        <r>
          <rPr>
            <sz val="10"/>
            <color rgb="FF000000"/>
            <rFont val="Arial"/>
            <family val="2"/>
            <charset val="204"/>
          </rPr>
          <t>======
ID#AAAAI1nR4eA
mei    (2021-02-12 08:50:53)
type</t>
        </r>
      </text>
    </comment>
    <comment ref="C46" authorId="0" shapeId="0">
      <text>
        <r>
          <rPr>
            <sz val="10"/>
            <color rgb="FF000000"/>
            <rFont val="Arial"/>
            <family val="2"/>
            <charset val="204"/>
          </rPr>
          <t>======
ID#AAAAI1nR4Vk
mei    (2021-02-12 08:50:53)
type</t>
        </r>
      </text>
    </comment>
    <comment ref="C48" authorId="0" shapeId="0">
      <text>
        <r>
          <rPr>
            <sz val="10"/>
            <color rgb="FF000000"/>
            <rFont val="Arial"/>
            <family val="2"/>
            <charset val="204"/>
          </rPr>
          <t>======
ID#AAAAI1nR4X4
mei    (2021-02-12 08:50:53)
type</t>
        </r>
      </text>
    </comment>
    <comment ref="C49" authorId="0" shapeId="0">
      <text>
        <r>
          <rPr>
            <sz val="10"/>
            <color rgb="FF000000"/>
            <rFont val="Arial"/>
            <family val="2"/>
            <charset val="204"/>
          </rPr>
          <t>======
ID#AAAAI1nR4HQ
mei    (2021-02-12 08:50:53)
type</t>
        </r>
      </text>
    </comment>
    <comment ref="C50" authorId="0" shapeId="0">
      <text>
        <r>
          <rPr>
            <sz val="10"/>
            <color rgb="FF000000"/>
            <rFont val="Arial"/>
            <family val="2"/>
            <charset val="204"/>
          </rPr>
          <t>======
ID#AAAAI1nR4ZU
mei    (2021-02-12 08:50:53)
type</t>
        </r>
      </text>
    </comment>
    <comment ref="C52" authorId="0" shapeId="0">
      <text>
        <r>
          <rPr>
            <sz val="10"/>
            <color rgb="FF000000"/>
            <rFont val="Arial"/>
            <family val="2"/>
            <charset val="204"/>
          </rPr>
          <t>======
ID#AAAAI1nR4W4
mei    (2021-02-12 08:50:53)
type</t>
        </r>
      </text>
    </comment>
    <comment ref="C53" authorId="0" shapeId="0">
      <text>
        <r>
          <rPr>
            <sz val="10"/>
            <color rgb="FF000000"/>
            <rFont val="Arial"/>
            <family val="2"/>
            <charset val="204"/>
          </rPr>
          <t>======
ID#AAAAI1nR4Vo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V5rgHFAZ5Vwy4PQMAGF3pw3SkAg=="/>
    </ext>
  </extLst>
</comments>
</file>

<file path=xl/comments9.xml><?xml version="1.0" encoding="utf-8"?>
<comments xmlns="http://schemas.openxmlformats.org/spreadsheetml/2006/main">
  <authors>
    <author/>
  </authors>
  <commentList>
    <comment ref="E5" authorId="0" shapeId="0">
      <text>
        <r>
          <rPr>
            <sz val="10"/>
            <color rgb="FF000000"/>
            <rFont val="Arial"/>
            <family val="2"/>
            <charset val="204"/>
          </rPr>
          <t>======
ID#AAAAI1nR4c4
mei    (2021-02-12 08:50:53)
serial</t>
        </r>
      </text>
    </comment>
    <comment ref="F5" authorId="0" shapeId="0">
      <text>
        <r>
          <rPr>
            <sz val="10"/>
            <color rgb="FF000000"/>
            <rFont val="Arial"/>
            <family val="2"/>
            <charset val="204"/>
          </rPr>
          <t>======
ID#AAAAI1nR4LM
mei    (2021-02-12 08:50:53)
serial</t>
        </r>
      </text>
    </comment>
    <comment ref="G5" authorId="0" shapeId="0">
      <text>
        <r>
          <rPr>
            <sz val="10"/>
            <color rgb="FF000000"/>
            <rFont val="Arial"/>
            <family val="2"/>
            <charset val="204"/>
          </rPr>
          <t>======
ID#AAAAI1nR4KA
mei    (2021-02-12 08:50:53)
serial</t>
        </r>
      </text>
    </comment>
    <comment ref="H5" authorId="0" shapeId="0">
      <text>
        <r>
          <rPr>
            <sz val="10"/>
            <color rgb="FF000000"/>
            <rFont val="Arial"/>
            <family val="2"/>
            <charset val="204"/>
          </rPr>
          <t>======
ID#AAAAI1nR4d8
mei    (2021-02-12 08:50:53)
serial</t>
        </r>
      </text>
    </comment>
    <comment ref="I5" authorId="0" shapeId="0">
      <text>
        <r>
          <rPr>
            <sz val="10"/>
            <color rgb="FF000000"/>
            <rFont val="Arial"/>
            <family val="2"/>
            <charset val="204"/>
          </rPr>
          <t>======
ID#AAAAI1nR4Qo
mei    (2021-02-12 08:50:53)
serial</t>
        </r>
      </text>
    </comment>
    <comment ref="J5" authorId="0" shapeId="0">
      <text>
        <r>
          <rPr>
            <sz val="10"/>
            <color rgb="FF000000"/>
            <rFont val="Arial"/>
            <family val="2"/>
            <charset val="204"/>
          </rPr>
          <t>======
ID#AAAAI1nR4B8
mei    (2021-02-12 08:50:53)
serial</t>
        </r>
      </text>
    </comment>
    <comment ref="K5" authorId="0" shapeId="0">
      <text>
        <r>
          <rPr>
            <sz val="10"/>
            <color rgb="FF000000"/>
            <rFont val="Arial"/>
            <family val="2"/>
            <charset val="204"/>
          </rPr>
          <t>======
ID#AAAAI1nR4fA
mei    (2021-02-12 08:50:53)
serial</t>
        </r>
      </text>
    </comment>
    <comment ref="L5" authorId="0" shapeId="0">
      <text>
        <r>
          <rPr>
            <sz val="10"/>
            <color rgb="FF000000"/>
            <rFont val="Arial"/>
            <family val="2"/>
            <charset val="204"/>
          </rPr>
          <t>======
ID#AAAAI1nR4Ww
mei    (2021-02-12 08:50:53)
serial</t>
        </r>
      </text>
    </comment>
    <comment ref="M5" authorId="0" shapeId="0">
      <text>
        <r>
          <rPr>
            <sz val="10"/>
            <color rgb="FF000000"/>
            <rFont val="Arial"/>
            <family val="2"/>
            <charset val="204"/>
          </rPr>
          <t>======
ID#AAAAI1nR4Gk
USER    (2021-02-12 08:50:53)
serial</t>
        </r>
      </text>
    </comment>
    <comment ref="N5" authorId="0" shapeId="0">
      <text>
        <r>
          <rPr>
            <sz val="10"/>
            <color rgb="FF000000"/>
            <rFont val="Arial"/>
            <family val="2"/>
            <charset val="204"/>
          </rPr>
          <t>======
ID#AAAAI1nR4ew
Vica    (2021-02-12 08:50:53)
serial</t>
        </r>
      </text>
    </comment>
    <comment ref="O5" authorId="0" shapeId="0">
      <text>
        <r>
          <rPr>
            <sz val="10"/>
            <color rgb="FF000000"/>
            <rFont val="Arial"/>
            <family val="2"/>
            <charset val="204"/>
          </rPr>
          <t>======
ID#AAAAI1nR4dg
USER    (2021-02-12 08:50:53)
serial</t>
        </r>
      </text>
    </comment>
    <comment ref="P5" authorId="0" shapeId="0">
      <text>
        <r>
          <rPr>
            <sz val="10"/>
            <color rgb="FF000000"/>
            <rFont val="Arial"/>
            <family val="2"/>
            <charset val="204"/>
          </rPr>
          <t>======
ID#AAAAI1nR4ZI
USER    (2021-02-12 08:50:53)
serial</t>
        </r>
      </text>
    </comment>
    <comment ref="Q5" authorId="0" shapeId="0">
      <text>
        <r>
          <rPr>
            <sz val="10"/>
            <color rgb="FF000000"/>
            <rFont val="Arial"/>
            <family val="2"/>
            <charset val="204"/>
          </rPr>
          <t>======
ID#AAAAI1nR4fc
USER    (2021-02-12 08:50:53)
serial</t>
        </r>
      </text>
    </comment>
    <comment ref="C9" authorId="0" shapeId="0">
      <text>
        <r>
          <rPr>
            <sz val="10"/>
            <color rgb="FF000000"/>
            <rFont val="Arial"/>
            <family val="2"/>
            <charset val="204"/>
          </rPr>
          <t>======
ID#AAAAI1nR4fM
mei    (2021-02-12 08:50:53)
type</t>
        </r>
      </text>
    </comment>
    <comment ref="C10" authorId="0" shapeId="0">
      <text>
        <r>
          <rPr>
            <sz val="10"/>
            <color rgb="FF000000"/>
            <rFont val="Arial"/>
            <family val="2"/>
            <charset val="204"/>
          </rPr>
          <t>======
ID#AAAAI1nR4Ik
mei    (2021-02-12 08:50:53)
type</t>
        </r>
      </text>
    </comment>
    <comment ref="C12" authorId="0" shapeId="0">
      <text>
        <r>
          <rPr>
            <sz val="10"/>
            <color rgb="FF000000"/>
            <rFont val="Arial"/>
            <family val="2"/>
            <charset val="204"/>
          </rPr>
          <t>======
ID#AAAAI1nR4gQ
mei    (2021-02-12 08:50:53)
type</t>
        </r>
      </text>
    </comment>
    <comment ref="C13" authorId="0" shapeId="0">
      <text>
        <r>
          <rPr>
            <sz val="10"/>
            <color rgb="FF000000"/>
            <rFont val="Arial"/>
            <family val="2"/>
            <charset val="204"/>
          </rPr>
          <t>======
ID#AAAAI1nR4OE
mei    (2021-02-12 08:50:53)
type</t>
        </r>
      </text>
    </comment>
    <comment ref="C15" authorId="0" shapeId="0">
      <text>
        <r>
          <rPr>
            <sz val="10"/>
            <color rgb="FF000000"/>
            <rFont val="Arial"/>
            <family val="2"/>
            <charset val="204"/>
          </rPr>
          <t>======
ID#AAAAI1nR4CQ
mei    (2021-02-12 08:50:53)
type</t>
        </r>
      </text>
    </comment>
    <comment ref="C16" authorId="0" shapeId="0">
      <text>
        <r>
          <rPr>
            <sz val="10"/>
            <color rgb="FF000000"/>
            <rFont val="Arial"/>
            <family val="2"/>
            <charset val="204"/>
          </rPr>
          <t>======
ID#AAAAI1nR4I4
mei    (2021-02-12 08:50:53)
type</t>
        </r>
      </text>
    </comment>
    <comment ref="C19" authorId="0" shapeId="0">
      <text>
        <r>
          <rPr>
            <sz val="10"/>
            <color rgb="FF000000"/>
            <rFont val="Arial"/>
            <family val="2"/>
            <charset val="204"/>
          </rPr>
          <t>======
ID#AAAAI1nR4Vs
mei    (2021-02-12 08:50:53)
type</t>
        </r>
      </text>
    </comment>
    <comment ref="C20" authorId="0" shapeId="0">
      <text>
        <r>
          <rPr>
            <sz val="10"/>
            <color rgb="FF000000"/>
            <rFont val="Arial"/>
            <family val="2"/>
            <charset val="204"/>
          </rPr>
          <t>======
ID#AAAAI1nR4Tk
mei    (2021-02-12 08:50:53)
type</t>
        </r>
      </text>
    </comment>
    <comment ref="C23" authorId="0" shapeId="0">
      <text>
        <r>
          <rPr>
            <sz val="10"/>
            <color rgb="FF000000"/>
            <rFont val="Arial"/>
            <family val="2"/>
            <charset val="204"/>
          </rPr>
          <t>======
ID#AAAAI1nR4Z4
mei    (2021-02-12 08:50:53)
type</t>
        </r>
      </text>
    </comment>
    <comment ref="C24" authorId="0" shapeId="0">
      <text>
        <r>
          <rPr>
            <sz val="10"/>
            <color rgb="FF000000"/>
            <rFont val="Arial"/>
            <family val="2"/>
            <charset val="204"/>
          </rPr>
          <t>======
ID#AAAAI1nR4ds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family val="2"/>
            <charset val="204"/>
          </rPr>
          <t>======
ID#AAAAI1nR4IU
mei    (2021-02-12 08:50:53)
type</t>
        </r>
      </text>
    </comment>
    <comment ref="C27" authorId="0" shapeId="0">
      <text>
        <r>
          <rPr>
            <sz val="10"/>
            <color rgb="FF000000"/>
            <rFont val="Arial"/>
            <family val="2"/>
            <charset val="204"/>
          </rPr>
          <t>======
ID#AAAAI1nR4aE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family val="2"/>
            <charset val="204"/>
          </rPr>
          <t>======
ID#AAAAI1nR4c0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charset val="204"/>
          </rPr>
          <t>======
ID#AAAAI1nR4Jw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family val="2"/>
            <charset val="204"/>
          </rPr>
          <t>======
ID#AAAAI1nR4Ns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family val="2"/>
            <charset val="204"/>
          </rPr>
          <t>======
ID#AAAAI1nR4eo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family val="2"/>
            <charset val="204"/>
          </rPr>
          <t>======
ID#AAAAI1nR4M0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family val="2"/>
            <charset val="204"/>
          </rPr>
          <t>======
ID#AAAAI1nR4Pk
mei    (2021-02-12 08:50:53)
type</t>
        </r>
      </text>
    </comment>
    <comment ref="C37" authorId="0" shapeId="0">
      <text>
        <r>
          <rPr>
            <sz val="10"/>
            <color rgb="FF000000"/>
            <rFont val="Arial"/>
            <family val="2"/>
            <charset val="204"/>
          </rPr>
          <t>======
ID#AAAAI1nR4PM
mei    (2021-02-12 08:50:53)
type</t>
        </r>
      </text>
    </comment>
    <comment ref="C38" authorId="0" shapeId="0">
      <text>
        <r>
          <rPr>
            <sz val="10"/>
            <color rgb="FF000000"/>
            <rFont val="Arial"/>
            <family val="2"/>
            <charset val="204"/>
          </rPr>
          <t>======
ID#AAAAI1nR4GU
mei    (2021-02-12 08:50:53)
type</t>
        </r>
      </text>
    </comment>
    <comment ref="C39" authorId="0" shapeId="0">
      <text>
        <r>
          <rPr>
            <sz val="10"/>
            <color rgb="FF000000"/>
            <rFont val="Arial"/>
            <family val="2"/>
            <charset val="204"/>
          </rPr>
          <t>======
ID#AAAAI1nR4Co
mei    (2021-02-12 08:50:53)
type</t>
        </r>
      </text>
    </comment>
    <comment ref="C42" authorId="0" shapeId="0">
      <text>
        <r>
          <rPr>
            <sz val="10"/>
            <color rgb="FF000000"/>
            <rFont val="Arial"/>
            <family val="2"/>
            <charset val="204"/>
          </rPr>
          <t>======
ID#AAAAI1nR4GE
mei    (2021-02-12 08:50:53)
type</t>
        </r>
      </text>
    </comment>
    <comment ref="C43" authorId="0" shapeId="0">
      <text>
        <r>
          <rPr>
            <sz val="10"/>
            <color rgb="FF000000"/>
            <rFont val="Arial"/>
            <family val="2"/>
            <charset val="204"/>
          </rPr>
          <t>======
ID#AAAAI1nR4Bw
mei    (2021-02-12 08:50:53)
type</t>
        </r>
      </text>
    </comment>
    <comment ref="C45" authorId="0" shapeId="0">
      <text>
        <r>
          <rPr>
            <sz val="10"/>
            <color rgb="FF000000"/>
            <rFont val="Arial"/>
            <family val="2"/>
            <charset val="204"/>
          </rPr>
          <t>======
ID#AAAAI1nR4e4
mei    (2021-02-12 08:50:53)
type</t>
        </r>
      </text>
    </comment>
    <comment ref="C46" authorId="0" shapeId="0">
      <text>
        <r>
          <rPr>
            <sz val="10"/>
            <color rgb="FF000000"/>
            <rFont val="Arial"/>
            <family val="2"/>
            <charset val="204"/>
          </rPr>
          <t>======
ID#AAAAI1nR4KU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family val="2"/>
            <charset val="204"/>
          </rPr>
          <t>======
ID#AAAAI1nR4Do
mei    (2021-02-12 08:50:53)
type</t>
        </r>
      </text>
    </comment>
    <comment ref="C49" authorId="0" shapeId="0">
      <text>
        <r>
          <rPr>
            <sz val="10"/>
            <color rgb="FF000000"/>
            <rFont val="Arial"/>
            <family val="2"/>
            <charset val="204"/>
          </rPr>
          <t>======
ID#AAAAI1nR4ZM
mei    (2021-02-12 08:50:53)
type</t>
        </r>
      </text>
    </comment>
    <comment ref="C50" authorId="0" shapeId="0">
      <text>
        <r>
          <rPr>
            <sz val="10"/>
            <color rgb="FF000000"/>
            <rFont val="Arial"/>
            <family val="2"/>
            <charset val="204"/>
          </rPr>
          <t>======
ID#AAAAI1nR4KE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oIBmJfotk0E44CljuK29Vcqbb9g=="/>
    </ext>
  </extLst>
</comments>
</file>

<file path=xl/comments10.xml><?xml version="1.0" encoding="utf-8"?>
<comments xmlns="http://schemas.openxmlformats.org/spreadsheetml/2006/main">
  <authors>
    <author/>
  </authors>
  <commentList>
    <comment ref="E6" authorId="0" shapeId="0">
      <text>
        <r>
          <rPr>
            <sz val="10"/>
            <color rgb="FF000000"/>
            <rFont val="Arial"/>
            <family val="2"/>
            <charset val="204"/>
          </rPr>
          <t>======
ID#AAAAI1nR4OQ
mei    (2021-02-12 08:50:53)
serial</t>
        </r>
      </text>
    </comment>
    <comment ref="F6" authorId="0" shapeId="0">
      <text>
        <r>
          <rPr>
            <sz val="10"/>
            <color rgb="FF000000"/>
            <rFont val="Arial"/>
            <family val="2"/>
            <charset val="204"/>
          </rPr>
          <t>======
ID#AAAAI1nR4Y8
mei    (2021-02-12 08:50:53)
serial</t>
        </r>
      </text>
    </comment>
    <comment ref="G6" authorId="0" shapeId="0">
      <text>
        <r>
          <rPr>
            <sz val="10"/>
            <color rgb="FF000000"/>
            <rFont val="Arial"/>
            <family val="2"/>
            <charset val="204"/>
          </rPr>
          <t>======
ID#AAAAI1nR4Uc
mei    (2021-02-12 08:50:53)
serial</t>
        </r>
      </text>
    </comment>
    <comment ref="H6" authorId="0" shapeId="0">
      <text>
        <r>
          <rPr>
            <sz val="10"/>
            <color rgb="FF000000"/>
            <rFont val="Arial"/>
            <family val="2"/>
            <charset val="204"/>
          </rPr>
          <t>======
ID#AAAAI1nR4No
mei    (2021-02-12 08:50:53)
serial</t>
        </r>
      </text>
    </comment>
    <comment ref="I6" authorId="0" shapeId="0">
      <text>
        <r>
          <rPr>
            <sz val="10"/>
            <color rgb="FF000000"/>
            <rFont val="Arial"/>
            <family val="2"/>
            <charset val="204"/>
          </rPr>
          <t>======
ID#AAAAI1nR4Lo
mei    (2021-02-12 08:50:53)
serial</t>
        </r>
      </text>
    </comment>
    <comment ref="J6" authorId="0" shapeId="0">
      <text>
        <r>
          <rPr>
            <sz val="10"/>
            <color rgb="FF000000"/>
            <rFont val="Arial"/>
            <family val="2"/>
            <charset val="204"/>
          </rPr>
          <t>======
ID#AAAAI1nR4UI
USER    (2021-02-12 08:50:53)
serial</t>
        </r>
      </text>
    </comment>
    <comment ref="K6" authorId="0" shapeId="0">
      <text>
        <r>
          <rPr>
            <sz val="10"/>
            <color rgb="FF000000"/>
            <rFont val="Arial"/>
            <family val="2"/>
            <charset val="204"/>
          </rPr>
          <t>======
ID#AAAAI1nR4T0
Vica    (2021-02-12 08:50:53)
serial</t>
        </r>
      </text>
    </comment>
    <comment ref="L6" authorId="0" shapeId="0">
      <text>
        <r>
          <rPr>
            <sz val="10"/>
            <color rgb="FF000000"/>
            <rFont val="Arial"/>
            <family val="2"/>
            <charset val="204"/>
          </rPr>
          <t>======
ID#AAAAI1nR4aA
Vica    (2021-02-12 08:50:53)
serial</t>
        </r>
      </text>
    </comment>
    <comment ref="C10" authorId="0" shapeId="0">
      <text>
        <r>
          <rPr>
            <sz val="10"/>
            <color rgb="FF000000"/>
            <rFont val="Arial"/>
            <family val="2"/>
            <charset val="204"/>
          </rPr>
          <t>======
ID#AAAAI1nR4Rg
mei    (2021-02-12 08:50:53)
type</t>
        </r>
      </text>
    </comment>
    <comment ref="C11" authorId="0" shapeId="0">
      <text>
        <r>
          <rPr>
            <sz val="10"/>
            <color rgb="FF000000"/>
            <rFont val="Arial"/>
            <family val="2"/>
            <charset val="204"/>
          </rPr>
          <t>======
ID#AAAAI1nR4co
mei    (2021-02-12 08:50:53)
type</t>
        </r>
      </text>
    </comment>
    <comment ref="C13" authorId="0" shapeId="0">
      <text>
        <r>
          <rPr>
            <sz val="10"/>
            <color rgb="FF000000"/>
            <rFont val="Arial"/>
            <family val="2"/>
            <charset val="204"/>
          </rPr>
          <t>======
ID#AAAAI1nR4TU
mei    (2021-02-12 08:50:53)
type</t>
        </r>
      </text>
    </comment>
    <comment ref="C14" authorId="0" shapeId="0">
      <text>
        <r>
          <rPr>
            <sz val="10"/>
            <color rgb="FF000000"/>
            <rFont val="Arial"/>
            <family val="2"/>
            <charset val="204"/>
          </rPr>
          <t>======
ID#AAAAI1nR4Pc
mei    (2021-02-12 08:50:53)
type</t>
        </r>
      </text>
    </comment>
    <comment ref="C16" authorId="0" shapeId="0">
      <text>
        <r>
          <rPr>
            <sz val="10"/>
            <color rgb="FF000000"/>
            <rFont val="Arial"/>
            <family val="2"/>
            <charset val="204"/>
          </rPr>
          <t>======
ID#AAAAI1nR4dQ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family val="2"/>
            <charset val="204"/>
          </rPr>
          <t>======
ID#AAAAI1nR4N4
mei    (2021-02-12 08:50:53)
type</t>
        </r>
      </text>
    </comment>
    <comment ref="C20" authorId="0" shapeId="0">
      <text>
        <r>
          <rPr>
            <sz val="10"/>
            <color rgb="FF000000"/>
            <rFont val="Arial"/>
            <family val="2"/>
            <charset val="204"/>
          </rPr>
          <t>======
ID#AAAAI1nR4aI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family val="2"/>
            <charset val="204"/>
          </rPr>
          <t>======
ID#AAAAI1nR4G0
mei    (2021-02-12 08:50:53)
type</t>
        </r>
      </text>
    </comment>
    <comment ref="C24" authorId="0" shapeId="0">
      <text>
        <r>
          <rPr>
            <sz val="10"/>
            <color rgb="FF000000"/>
            <rFont val="Arial"/>
            <family val="2"/>
            <charset val="204"/>
          </rPr>
          <t>======
ID#AAAAI1nR4Zc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family val="2"/>
            <charset val="204"/>
          </rPr>
          <t>======
ID#AAAAI1nR4RA
mei    (2021-02-12 08:50:53)
type</t>
        </r>
      </text>
    </comment>
    <comment ref="C27" authorId="0" shapeId="0">
      <text>
        <r>
          <rPr>
            <sz val="10"/>
            <color rgb="FF000000"/>
            <rFont val="Arial"/>
            <family val="2"/>
            <charset val="204"/>
          </rPr>
          <t>======
ID#AAAAI1nR4Zw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family val="2"/>
            <charset val="204"/>
          </rPr>
          <t>======
ID#AAAAI1nR4eY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charset val="204"/>
          </rPr>
          <t>======
ID#AAAAI1nR4XM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family val="2"/>
            <charset val="204"/>
          </rPr>
          <t>======
ID#AAAAI1nR4eg
mei    (2021-02-12 08:50:53)
type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04"/>
          </rPr>
          <t>======
ID#AAAAI1nR4MM
mei    (2021-02-12 08:50:53)
type</t>
        </r>
      </text>
    </comment>
    <comment ref="C33" authorId="0" shapeId="0">
      <text>
        <r>
          <rPr>
            <sz val="10"/>
            <color rgb="FF000000"/>
            <rFont val="Arial"/>
            <family val="2"/>
            <charset val="204"/>
          </rPr>
          <t>======
ID#AAAAI1nR4do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family val="2"/>
            <charset val="204"/>
          </rPr>
          <t>======
ID#AAAAI1nR4dE
mei    (2021-02-12 08:50:53)
type</t>
        </r>
      </text>
    </comment>
    <comment ref="C35" authorId="0" shapeId="0">
      <text>
        <r>
          <rPr>
            <sz val="10"/>
            <color rgb="FF000000"/>
            <rFont val="Arial"/>
            <family val="2"/>
            <charset val="204"/>
          </rPr>
          <t>======
ID#AAAAI1nR4WQ
mei    (2021-02-12 08:50:53)
type</t>
        </r>
      </text>
    </comment>
    <comment ref="C38" authorId="0" shapeId="0">
      <text>
        <r>
          <rPr>
            <sz val="10"/>
            <color rgb="FF000000"/>
            <rFont val="Arial"/>
            <family val="2"/>
            <charset val="204"/>
          </rPr>
          <t>======
ID#AAAAI1nR4bU
mei    (2021-02-12 08:50:53)
type</t>
        </r>
      </text>
    </comment>
    <comment ref="C39" authorId="0" shapeId="0">
      <text>
        <r>
          <rPr>
            <sz val="10"/>
            <color rgb="FF000000"/>
            <rFont val="Arial"/>
            <family val="2"/>
            <charset val="204"/>
          </rPr>
          <t>======
ID#AAAAI1nR4Sw
mei    (2021-02-12 08:50:53)
type</t>
        </r>
      </text>
    </comment>
    <comment ref="C40" authorId="0" shapeId="0">
      <text>
        <r>
          <rPr>
            <sz val="10"/>
            <color rgb="FF000000"/>
            <rFont val="Arial"/>
            <family val="2"/>
            <charset val="204"/>
          </rPr>
          <t>======
ID#AAAAI1nR4N0
mei    (2021-02-12 08:50:53)
type</t>
        </r>
      </text>
    </comment>
    <comment ref="C43" authorId="0" shapeId="0">
      <text>
        <r>
          <rPr>
            <sz val="10"/>
            <color rgb="FF000000"/>
            <rFont val="Arial"/>
            <family val="2"/>
            <charset val="204"/>
          </rPr>
          <t>======
ID#AAAAI1nR4CE
mei    (2021-02-12 08:50:53)
type</t>
        </r>
      </text>
    </comment>
    <comment ref="C44" authorId="0" shapeId="0">
      <text>
        <r>
          <rPr>
            <sz val="10"/>
            <color rgb="FF000000"/>
            <rFont val="Arial"/>
            <family val="2"/>
            <charset val="204"/>
          </rPr>
          <t>======
ID#AAAAI1nR4CM
mei    (2021-02-12 08:50:53)
type</t>
        </r>
      </text>
    </comment>
    <comment ref="C46" authorId="0" shapeId="0">
      <text>
        <r>
          <rPr>
            <sz val="10"/>
            <color rgb="FF000000"/>
            <rFont val="Arial"/>
            <family val="2"/>
            <charset val="204"/>
          </rPr>
          <t>======
ID#AAAAI1nR4Yk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family val="2"/>
            <charset val="204"/>
          </rPr>
          <t>======
ID#AAAAI1nR4Wk
mei    (2021-02-12 08:50:53)
type</t>
        </r>
      </text>
    </comment>
    <comment ref="C48" authorId="0" shapeId="0">
      <text>
        <r>
          <rPr>
            <sz val="10"/>
            <color rgb="FF000000"/>
            <rFont val="Arial"/>
            <family val="2"/>
            <charset val="204"/>
          </rPr>
          <t>======
ID#AAAAI1nR4LQ
mei    (2021-02-12 08:50:53)
type</t>
        </r>
      </text>
    </comment>
    <comment ref="C50" authorId="0" shapeId="0">
      <text>
        <r>
          <rPr>
            <sz val="10"/>
            <color rgb="FF000000"/>
            <rFont val="Arial"/>
            <family val="2"/>
            <charset val="204"/>
          </rPr>
          <t>======
ID#AAAAI1nR4Hg
mei    (2021-02-12 08:50:53)
type</t>
        </r>
      </text>
    </comment>
    <comment ref="C51" authorId="0" shapeId="0">
      <text>
        <r>
          <rPr>
            <sz val="10"/>
            <color rgb="FF000000"/>
            <rFont val="Arial"/>
            <family val="2"/>
            <charset val="204"/>
          </rPr>
          <t>======
ID#AAAAI1nR4DQ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Kw4X6KVf6dJB79KZ6Ae67/8yzYw=="/>
    </ext>
  </extLst>
</comments>
</file>

<file path=xl/comments11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family val="2"/>
            <charset val="204"/>
          </rPr>
          <t>======
ID#AAAAI1nR4Tw
mei    (2021-02-12 08:50:53)
serial</t>
        </r>
      </text>
    </comment>
    <comment ref="F7" authorId="0" shapeId="0">
      <text>
        <r>
          <rPr>
            <sz val="10"/>
            <color rgb="FF000000"/>
            <rFont val="Arial"/>
            <family val="2"/>
            <charset val="204"/>
          </rPr>
          <t>======
ID#AAAAI1nR4CU
mei    (2021-02-12 08:50:53)
serial</t>
        </r>
      </text>
    </comment>
    <comment ref="G7" authorId="0" shapeId="0">
      <text>
        <r>
          <rPr>
            <sz val="10"/>
            <color rgb="FF000000"/>
            <rFont val="Arial"/>
            <family val="2"/>
            <charset val="204"/>
          </rPr>
          <t>======
ID#AAAAI1nR4eM
mei    (2021-02-12 08:50:53)
serial</t>
        </r>
      </text>
    </comment>
    <comment ref="H7" authorId="0" shapeId="0">
      <text>
        <r>
          <rPr>
            <sz val="10"/>
            <color rgb="FF000000"/>
            <rFont val="Arial"/>
            <family val="2"/>
            <charset val="204"/>
          </rPr>
          <t>======
ID#AAAAI1nR4GM
mei    (2021-02-12 08:50:53)
serial</t>
        </r>
      </text>
    </comment>
    <comment ref="I7" authorId="0" shapeId="0">
      <text>
        <r>
          <rPr>
            <sz val="10"/>
            <color rgb="FF000000"/>
            <rFont val="Arial"/>
            <family val="2"/>
            <charset val="204"/>
          </rPr>
          <t>======
ID#AAAAI1nR4Tc
mei    (2021-02-12 08:50:53)
serial</t>
        </r>
      </text>
    </comment>
    <comment ref="J7" authorId="0" shapeId="0">
      <text>
        <r>
          <rPr>
            <sz val="10"/>
            <color rgb="FF000000"/>
            <rFont val="Arial"/>
            <family val="2"/>
            <charset val="204"/>
          </rPr>
          <t>======
ID#AAAAI1nR4BQ
mei    (2021-02-12 08:50:53)
serial</t>
        </r>
      </text>
    </comment>
    <comment ref="K7" authorId="0" shapeId="0">
      <text>
        <r>
          <rPr>
            <sz val="10"/>
            <color rgb="FF000000"/>
            <rFont val="Arial"/>
            <family val="2"/>
            <charset val="204"/>
          </rPr>
          <t>======
ID#AAAAI1nR4gg
mei    (2021-02-12 08:50:53)
serial</t>
        </r>
      </text>
    </comment>
    <comment ref="L7" authorId="0" shapeId="0">
      <text>
        <r>
          <rPr>
            <sz val="10"/>
            <color rgb="FF000000"/>
            <rFont val="Arial"/>
            <family val="2"/>
            <charset val="204"/>
          </rPr>
          <t>======
ID#AAAAI1nR4Bs
mei    (2021-02-12 08:50:53)
serial</t>
        </r>
      </text>
    </comment>
    <comment ref="M7" authorId="0" shapeId="0">
      <text>
        <r>
          <rPr>
            <sz val="10"/>
            <color rgb="FF000000"/>
            <rFont val="Arial"/>
            <family val="2"/>
            <charset val="204"/>
          </rPr>
          <t>======
ID#AAAAI1nR4E8
mei    (2021-02-12 08:50:53)
serial</t>
        </r>
      </text>
    </comment>
    <comment ref="N7" authorId="0" shapeId="0">
      <text>
        <r>
          <rPr>
            <sz val="10"/>
            <color rgb="FF000000"/>
            <rFont val="Arial"/>
            <family val="2"/>
            <charset val="204"/>
          </rPr>
          <t>======
ID#AAAAI1nR4Yo
mei    (2021-02-12 08:50:53)
serial</t>
        </r>
      </text>
    </comment>
    <comment ref="O7" authorId="0" shapeId="0">
      <text>
        <r>
          <rPr>
            <sz val="10"/>
            <color rgb="FF000000"/>
            <rFont val="Arial"/>
            <family val="2"/>
            <charset val="204"/>
          </rPr>
          <t>======
ID#AAAAI1nR4U0
Vica    (2021-02-12 08:50:53)
serial</t>
        </r>
      </text>
    </comment>
    <comment ref="P7" authorId="0" shapeId="0">
      <text>
        <r>
          <rPr>
            <sz val="10"/>
            <color rgb="FF000000"/>
            <rFont val="Arial"/>
            <family val="2"/>
            <charset val="204"/>
          </rPr>
          <t>======
ID#AAAAI1nR4gU
mei    (2021-02-12 08:50:53)
serial</t>
        </r>
      </text>
    </comment>
    <comment ref="Q7" authorId="0" shapeId="0">
      <text>
        <r>
          <rPr>
            <sz val="10"/>
            <color rgb="FF000000"/>
            <rFont val="Arial"/>
            <family val="2"/>
            <charset val="204"/>
          </rPr>
          <t>======
ID#AAAAI1nR4UY
USER    (2021-02-12 08:50:53)
serial</t>
        </r>
      </text>
    </comment>
    <comment ref="R7" authorId="0" shapeId="0">
      <text>
        <r>
          <rPr>
            <sz val="10"/>
            <color rgb="FF000000"/>
            <rFont val="Arial"/>
            <family val="2"/>
            <charset val="204"/>
          </rPr>
          <t>======
ID#AAAAI1nR4e0
mei    (2021-02-12 08:50:53)
serial</t>
        </r>
      </text>
    </comment>
    <comment ref="S7" authorId="0" shapeId="0">
      <text>
        <r>
          <rPr>
            <sz val="10"/>
            <color rgb="FF000000"/>
            <rFont val="Arial"/>
            <family val="2"/>
            <charset val="204"/>
          </rPr>
          <t>======
ID#AAAAI1nR4Es
mei    (2021-02-12 08:50:53)
serial</t>
        </r>
      </text>
    </comment>
    <comment ref="T7" authorId="0" shapeId="0">
      <text>
        <r>
          <rPr>
            <sz val="10"/>
            <color rgb="FF000000"/>
            <rFont val="Arial"/>
            <family val="2"/>
            <charset val="204"/>
          </rPr>
          <t>======
ID#AAAAI1nR4HU
mei    (2021-02-12 08:50:53)
serial</t>
        </r>
      </text>
    </comment>
    <comment ref="U7" authorId="0" shapeId="0">
      <text>
        <r>
          <rPr>
            <sz val="10"/>
            <color rgb="FF000000"/>
            <rFont val="Arial"/>
            <family val="2"/>
            <charset val="204"/>
          </rPr>
          <t>======
ID#AAAAI1nR4GQ
mei    (2021-02-12 08:50:53)
serial</t>
        </r>
      </text>
    </comment>
    <comment ref="V7" authorId="0" shapeId="0">
      <text>
        <r>
          <rPr>
            <sz val="10"/>
            <color rgb="FF000000"/>
            <rFont val="Arial"/>
            <family val="2"/>
            <charset val="204"/>
          </rPr>
          <t>======
ID#AAAAI1nR4a4
USER    (2021-02-12 08:50:53)
serial</t>
        </r>
      </text>
    </comment>
    <comment ref="W7" authorId="0" shapeId="0">
      <text>
        <r>
          <rPr>
            <sz val="10"/>
            <color rgb="FF000000"/>
            <rFont val="Arial"/>
            <family val="2"/>
            <charset val="204"/>
          </rPr>
          <t>======
ID#AAAAI1nR4Dk
USER    (2021-02-12 08:50:53)
serial</t>
        </r>
      </text>
    </comment>
    <comment ref="X7" authorId="0" shapeId="0">
      <text>
        <r>
          <rPr>
            <sz val="10"/>
            <color rgb="FF000000"/>
            <rFont val="Arial"/>
            <family val="2"/>
            <charset val="204"/>
          </rPr>
          <t>======
ID#AAAAI1nR4J0
USER    (2021-02-12 08:50:53)
serial</t>
        </r>
      </text>
    </comment>
    <comment ref="Y7" authorId="0" shapeId="0">
      <text>
        <r>
          <rPr>
            <sz val="10"/>
            <color rgb="FF000000"/>
            <rFont val="Arial"/>
            <family val="2"/>
            <charset val="204"/>
          </rPr>
          <t>======
ID#AAAAI1nR4B4
USER    (2021-02-12 08:50:53)
serial</t>
        </r>
      </text>
    </comment>
    <comment ref="C11" authorId="0" shapeId="0">
      <text>
        <r>
          <rPr>
            <sz val="10"/>
            <color rgb="FF000000"/>
            <rFont val="Arial"/>
            <family val="2"/>
            <charset val="204"/>
          </rPr>
          <t>======
ID#AAAAI1nR4L4
mei    (2021-02-12 08:50:53)
type</t>
        </r>
      </text>
    </comment>
    <comment ref="C12" authorId="0" shapeId="0">
      <text>
        <r>
          <rPr>
            <sz val="10"/>
            <color rgb="FF000000"/>
            <rFont val="Arial"/>
            <family val="2"/>
            <charset val="204"/>
          </rPr>
          <t>======
ID#AAAAI1nR4MQ
mei    (2021-02-12 08:50:53)
type</t>
        </r>
      </text>
    </comment>
    <comment ref="C14" authorId="0" shapeId="0">
      <text>
        <r>
          <rPr>
            <sz val="10"/>
            <color rgb="FF000000"/>
            <rFont val="Arial"/>
            <family val="2"/>
            <charset val="204"/>
          </rPr>
          <t>======
ID#AAAAI1nR4UM
mei    (2021-02-12 08:50:53)
type</t>
        </r>
      </text>
    </comment>
    <comment ref="C15" authorId="0" shapeId="0">
      <text>
        <r>
          <rPr>
            <sz val="10"/>
            <color rgb="FF000000"/>
            <rFont val="Arial"/>
            <family val="2"/>
            <charset val="204"/>
          </rPr>
          <t>======
ID#AAAAI1nR4V8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family val="2"/>
            <charset val="204"/>
          </rPr>
          <t>======
ID#AAAAI1nR4E4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family val="2"/>
            <charset val="204"/>
          </rPr>
          <t>======
ID#AAAAI1nR4Z0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family val="2"/>
            <charset val="204"/>
          </rPr>
          <t>======
ID#AAAAI1nR4f8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family val="2"/>
            <charset val="204"/>
          </rPr>
          <t>======
ID#AAAAI1nR4Jg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family val="2"/>
            <charset val="204"/>
          </rPr>
          <t>======
ID#AAAAI1nR4SQ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family val="2"/>
            <charset val="204"/>
          </rPr>
          <t>======
ID#AAAAI1nR4Ec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family val="2"/>
            <charset val="204"/>
          </rPr>
          <t>======
ID#AAAAI1nR4L8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charset val="204"/>
          </rPr>
          <t>======
ID#AAAAI1nR4dY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family val="2"/>
            <charset val="204"/>
          </rPr>
          <t>======
ID#AAAAI1nR4Ro
mei    (2021-02-12 08:50:53)
type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04"/>
          </rPr>
          <t>======
ID#AAAAI1nR4b4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family val="2"/>
            <charset val="204"/>
          </rPr>
          <t>======
ID#AAAAI1nR4SI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family val="2"/>
            <charset val="204"/>
          </rPr>
          <t>======
ID#AAAAI1nR4Gg
mei    (2021-02-12 08:50:53)
type</t>
        </r>
      </text>
    </comment>
    <comment ref="C35" authorId="0" shapeId="0">
      <text>
        <r>
          <rPr>
            <sz val="10"/>
            <color rgb="FF000000"/>
            <rFont val="Arial"/>
            <family val="2"/>
            <charset val="204"/>
          </rPr>
          <t>======
ID#AAAAI1nR4Mo
mei    (2021-02-12 08:50:53)
type</t>
        </r>
      </text>
    </comment>
    <comment ref="C36" authorId="0" shapeId="0">
      <text>
        <r>
          <rPr>
            <sz val="10"/>
            <color rgb="FF000000"/>
            <rFont val="Arial"/>
            <family val="2"/>
            <charset val="204"/>
          </rPr>
          <t>======
ID#AAAAI1nR4RM
mei    (2021-02-12 08:50:53)
type</t>
        </r>
      </text>
    </comment>
    <comment ref="C39" authorId="0" shapeId="0">
      <text>
        <r>
          <rPr>
            <sz val="10"/>
            <color rgb="FF000000"/>
            <rFont val="Arial"/>
            <family val="2"/>
            <charset val="204"/>
          </rPr>
          <t>======
ID#AAAAI1nR4J4
mei    (2021-02-12 08:50:53)
type</t>
        </r>
      </text>
    </comment>
    <comment ref="C40" authorId="0" shapeId="0">
      <text>
        <r>
          <rPr>
            <sz val="10"/>
            <color rgb="FF000000"/>
            <rFont val="Arial"/>
            <family val="2"/>
            <charset val="204"/>
          </rPr>
          <t>======
ID#AAAAI1nR4Ew
mei    (2021-02-12 08:50:53)
type</t>
        </r>
      </text>
    </comment>
    <comment ref="C41" authorId="0" shapeId="0">
      <text>
        <r>
          <rPr>
            <sz val="10"/>
            <color rgb="FF000000"/>
            <rFont val="Arial"/>
            <family val="2"/>
            <charset val="204"/>
          </rPr>
          <t>======
ID#AAAAI1nR4FQ
mei    (2021-02-12 08:50:53)
type</t>
        </r>
      </text>
    </comment>
    <comment ref="C44" authorId="0" shapeId="0">
      <text>
        <r>
          <rPr>
            <sz val="10"/>
            <color rgb="FF000000"/>
            <rFont val="Arial"/>
            <family val="2"/>
            <charset val="204"/>
          </rPr>
          <t>======
ID#AAAAI1nR4Is
mei    (2021-02-12 08:50:53)
type</t>
        </r>
      </text>
    </comment>
    <comment ref="C45" authorId="0" shapeId="0">
      <text>
        <r>
          <rPr>
            <sz val="10"/>
            <color rgb="FF000000"/>
            <rFont val="Arial"/>
            <family val="2"/>
            <charset val="204"/>
          </rPr>
          <t>======
ID#AAAAI1nR4bw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family val="2"/>
            <charset val="204"/>
          </rPr>
          <t>======
ID#AAAAI1nR4ZA
mei    (2021-02-12 08:50:53)
type</t>
        </r>
      </text>
    </comment>
    <comment ref="C48" authorId="0" shapeId="0">
      <text>
        <r>
          <rPr>
            <sz val="10"/>
            <color rgb="FF000000"/>
            <rFont val="Arial"/>
            <family val="2"/>
            <charset val="204"/>
          </rPr>
          <t>======
ID#AAAAI1nR4Pg
mei    (2021-02-12 08:50:53)
type</t>
        </r>
      </text>
    </comment>
    <comment ref="C49" authorId="0" shapeId="0">
      <text>
        <r>
          <rPr>
            <sz val="10"/>
            <color rgb="FF000000"/>
            <rFont val="Arial"/>
            <family val="2"/>
            <charset val="204"/>
          </rPr>
          <t>======
ID#AAAAI1nR4Bg
mei    (2021-02-12 08:50:53)
type</t>
        </r>
      </text>
    </comment>
    <comment ref="C51" authorId="0" shapeId="0">
      <text>
        <r>
          <rPr>
            <sz val="10"/>
            <color rgb="FF000000"/>
            <rFont val="Arial"/>
            <family val="2"/>
            <charset val="204"/>
          </rPr>
          <t>======
ID#AAAAI1nR4LU
mei    (2021-02-12 08:50:53)
type</t>
        </r>
      </text>
    </comment>
    <comment ref="C52" authorId="0" shapeId="0">
      <text>
        <r>
          <rPr>
            <sz val="10"/>
            <color rgb="FF000000"/>
            <rFont val="Arial"/>
            <family val="2"/>
            <charset val="204"/>
          </rPr>
          <t>======
ID#AAAAI1nR4Os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vEqnnO1SsOzUrPrq0sDTsoJG9zQ=="/>
    </ext>
  </extLst>
</comments>
</file>

<file path=xl/comments12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10"/>
            <color rgb="FF000000"/>
            <rFont val="Arial"/>
            <family val="2"/>
            <charset val="204"/>
          </rPr>
          <t>======
ID#AAAAI1nR4Xs
mei    (2021-02-12 08:50:53)
serial</t>
        </r>
      </text>
    </comment>
    <comment ref="F7" authorId="0" shapeId="0">
      <text>
        <r>
          <rPr>
            <sz val="10"/>
            <color rgb="FF000000"/>
            <rFont val="Arial"/>
            <family val="2"/>
            <charset val="204"/>
          </rPr>
          <t>======
ID#AAAAI1nR4H8
mei    (2021-02-12 08:50:53)
serial</t>
        </r>
      </text>
    </comment>
    <comment ref="G7" authorId="0" shapeId="0">
      <text>
        <r>
          <rPr>
            <sz val="10"/>
            <color rgb="FF000000"/>
            <rFont val="Arial"/>
            <family val="2"/>
            <charset val="204"/>
          </rPr>
          <t>======
ID#AAAAI1nR4R0
mei    (2021-02-12 08:50:53)
serial</t>
        </r>
      </text>
    </comment>
    <comment ref="H7" authorId="0" shapeId="0">
      <text>
        <r>
          <rPr>
            <sz val="10"/>
            <color rgb="FF000000"/>
            <rFont val="Arial"/>
            <family val="2"/>
            <charset val="204"/>
          </rPr>
          <t>======
ID#AAAAI1nR4dk
mei    (2021-02-12 08:50:53)
serial</t>
        </r>
      </text>
    </comment>
    <comment ref="I7" authorId="0" shapeId="0">
      <text>
        <r>
          <rPr>
            <sz val="10"/>
            <color rgb="FF000000"/>
            <rFont val="Arial"/>
            <family val="2"/>
            <charset val="204"/>
          </rPr>
          <t>======
ID#AAAAI1nR4K8
mei    (2021-02-12 08:50:53)
serial</t>
        </r>
      </text>
    </comment>
    <comment ref="J7" authorId="0" shapeId="0">
      <text>
        <r>
          <rPr>
            <sz val="10"/>
            <color rgb="FF000000"/>
            <rFont val="Arial"/>
            <family val="2"/>
            <charset val="204"/>
          </rPr>
          <t>======
ID#AAAAI1nR4P0
Vica    (2021-02-12 08:50:53)
serial</t>
        </r>
      </text>
    </comment>
    <comment ref="K7" authorId="0" shapeId="0">
      <text>
        <r>
          <rPr>
            <sz val="10"/>
            <color rgb="FF000000"/>
            <rFont val="Arial"/>
            <family val="2"/>
            <charset val="204"/>
          </rPr>
          <t>======
ID#AAAAI1nR4b0
mei    (2021-02-12 08:50:53)
serial</t>
        </r>
      </text>
    </comment>
    <comment ref="C11" authorId="0" shapeId="0">
      <text>
        <r>
          <rPr>
            <sz val="10"/>
            <color rgb="FF000000"/>
            <rFont val="Arial"/>
            <family val="2"/>
            <charset val="204"/>
          </rPr>
          <t>======
ID#AAAAI1nR4T8
mei    (2021-02-12 08:50:53)
type</t>
        </r>
      </text>
    </comment>
    <comment ref="C12" authorId="0" shapeId="0">
      <text>
        <r>
          <rPr>
            <sz val="10"/>
            <color rgb="FF000000"/>
            <rFont val="Arial"/>
            <family val="2"/>
            <charset val="204"/>
          </rPr>
          <t>======
ID#AAAAI1nR4fU
mei    (2021-02-12 08:50:53)
type</t>
        </r>
      </text>
    </comment>
    <comment ref="C14" authorId="0" shapeId="0">
      <text>
        <r>
          <rPr>
            <sz val="10"/>
            <color rgb="FF000000"/>
            <rFont val="Arial"/>
            <family val="2"/>
            <charset val="204"/>
          </rPr>
          <t>======
ID#AAAAI1nR4Rk
mei    (2021-02-12 08:50:53)
type</t>
        </r>
      </text>
    </comment>
    <comment ref="C15" authorId="0" shapeId="0">
      <text>
        <r>
          <rPr>
            <sz val="10"/>
            <color rgb="FF000000"/>
            <rFont val="Arial"/>
            <family val="2"/>
            <charset val="204"/>
          </rPr>
          <t>======
ID#AAAAI1nR4a8
mei    (2021-02-12 08:50:53)
type</t>
        </r>
      </text>
    </comment>
    <comment ref="C17" authorId="0" shapeId="0">
      <text>
        <r>
          <rPr>
            <sz val="10"/>
            <color rgb="FF000000"/>
            <rFont val="Arial"/>
            <family val="2"/>
            <charset val="204"/>
          </rPr>
          <t>======
ID#AAAAI1nR4gM
mei    (2021-02-12 08:50:53)
type</t>
        </r>
      </text>
    </comment>
    <comment ref="C18" authorId="0" shapeId="0">
      <text>
        <r>
          <rPr>
            <sz val="10"/>
            <color rgb="FF000000"/>
            <rFont val="Arial"/>
            <family val="2"/>
            <charset val="204"/>
          </rPr>
          <t>======
ID#AAAAI1nR4Mk
mei    (2021-02-12 08:50:53)
type</t>
        </r>
      </text>
    </comment>
    <comment ref="C21" authorId="0" shapeId="0">
      <text>
        <r>
          <rPr>
            <sz val="10"/>
            <color rgb="FF000000"/>
            <rFont val="Arial"/>
            <family val="2"/>
            <charset val="204"/>
          </rPr>
          <t>======
ID#AAAAI1nR4Rw
mei    (2021-02-12 08:50:53)
type</t>
        </r>
      </text>
    </comment>
    <comment ref="C22" authorId="0" shapeId="0">
      <text>
        <r>
          <rPr>
            <sz val="10"/>
            <color rgb="FF000000"/>
            <rFont val="Arial"/>
            <family val="2"/>
            <charset val="204"/>
          </rPr>
          <t>======
ID#AAAAI1nR4Us
mei    (2021-02-12 08:50:53)
type</t>
        </r>
      </text>
    </comment>
    <comment ref="C25" authorId="0" shapeId="0">
      <text>
        <r>
          <rPr>
            <sz val="10"/>
            <color rgb="FF000000"/>
            <rFont val="Arial"/>
            <family val="2"/>
            <charset val="204"/>
          </rPr>
          <t>======
ID#AAAAI1nR4Nc
mei    (2021-02-12 08:50:53)
type</t>
        </r>
      </text>
    </comment>
    <comment ref="C26" authorId="0" shapeId="0">
      <text>
        <r>
          <rPr>
            <sz val="10"/>
            <color rgb="FF000000"/>
            <rFont val="Arial"/>
            <family val="2"/>
            <charset val="204"/>
          </rPr>
          <t>======
ID#AAAAI1nR4DI
mei    (2021-02-12 08:50:53)
type</t>
        </r>
      </text>
    </comment>
    <comment ref="C28" authorId="0" shapeId="0">
      <text>
        <r>
          <rPr>
            <sz val="10"/>
            <color rgb="FF000000"/>
            <rFont val="Arial"/>
            <family val="2"/>
            <charset val="204"/>
          </rPr>
          <t>======
ID#AAAAI1nR4EM
mei    (2021-02-12 08:50:53)
type</t>
        </r>
      </text>
    </comment>
    <comment ref="C29" authorId="0" shapeId="0">
      <text>
        <r>
          <rPr>
            <sz val="10"/>
            <color rgb="FF000000"/>
            <rFont val="Arial"/>
            <family val="2"/>
            <charset val="204"/>
          </rPr>
          <t>======
ID#AAAAI1nR4Bk
mei    (2021-02-12 08:50:53)
type</t>
        </r>
      </text>
    </comment>
    <comment ref="C30" authorId="0" shapeId="0">
      <text>
        <r>
          <rPr>
            <sz val="10"/>
            <color rgb="FF000000"/>
            <rFont val="Arial"/>
            <family val="2"/>
            <charset val="204"/>
          </rPr>
          <t>======
ID#AAAAI1nR4Y0
mei    (2021-02-12 08:50:53)
type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04"/>
          </rPr>
          <t>======
ID#AAAAI1nR4UA
mei    (2021-02-12 08:50:53)
type</t>
        </r>
      </text>
    </comment>
    <comment ref="C32" authorId="0" shapeId="0">
      <text>
        <r>
          <rPr>
            <sz val="10"/>
            <color rgb="FF000000"/>
            <rFont val="Arial"/>
            <family val="2"/>
            <charset val="204"/>
          </rPr>
          <t>======
ID#AAAAI1nR4M4
mei    (2021-02-12 08:50:53)
type</t>
        </r>
      </text>
    </comment>
    <comment ref="C34" authorId="0" shapeId="0">
      <text>
        <r>
          <rPr>
            <sz val="10"/>
            <color rgb="FF000000"/>
            <rFont val="Arial"/>
            <family val="2"/>
            <charset val="204"/>
          </rPr>
          <t>======
ID#AAAAI1nR4X8
mei    (2021-02-12 08:50:53)
type</t>
        </r>
      </text>
    </comment>
    <comment ref="C35" authorId="0" shapeId="0">
      <text>
        <r>
          <rPr>
            <sz val="10"/>
            <color rgb="FF000000"/>
            <rFont val="Arial"/>
            <family val="2"/>
            <charset val="204"/>
          </rPr>
          <t>======
ID#AAAAI1nR4X0
mei    (2021-02-12 08:50:53)
type</t>
        </r>
      </text>
    </comment>
    <comment ref="C36" authorId="0" shapeId="0">
      <text>
        <r>
          <rPr>
            <sz val="10"/>
            <color rgb="FF000000"/>
            <rFont val="Arial"/>
            <family val="2"/>
            <charset val="204"/>
          </rPr>
          <t>======
ID#AAAAI1nR4Sc
mei    (2021-02-12 08:50:53)
type</t>
        </r>
      </text>
    </comment>
    <comment ref="C39" authorId="0" shapeId="0">
      <text>
        <r>
          <rPr>
            <sz val="10"/>
            <color rgb="FF000000"/>
            <rFont val="Arial"/>
            <family val="2"/>
            <charset val="204"/>
          </rPr>
          <t>======
ID#AAAAI1nR4TQ
mei    (2021-02-12 08:50:53)
type</t>
        </r>
      </text>
    </comment>
    <comment ref="C40" authorId="0" shapeId="0">
      <text>
        <r>
          <rPr>
            <sz val="10"/>
            <color rgb="FF000000"/>
            <rFont val="Arial"/>
            <family val="2"/>
            <charset val="204"/>
          </rPr>
          <t>======
ID#AAAAI1nR4gY
mei    (2021-02-12 08:50:53)
type</t>
        </r>
      </text>
    </comment>
    <comment ref="C41" authorId="0" shapeId="0">
      <text>
        <r>
          <rPr>
            <sz val="10"/>
            <color rgb="FF000000"/>
            <rFont val="Arial"/>
            <family val="2"/>
            <charset val="204"/>
          </rPr>
          <t>======
ID#AAAAI1nR4S4
mei    (2021-02-12 08:50:53)
type</t>
        </r>
      </text>
    </comment>
    <comment ref="C44" authorId="0" shapeId="0">
      <text>
        <r>
          <rPr>
            <sz val="10"/>
            <color rgb="FF000000"/>
            <rFont val="Arial"/>
            <family val="2"/>
            <charset val="204"/>
          </rPr>
          <t>======
ID#AAAAI1nR4K0
mei    (2021-02-12 08:50:53)
type</t>
        </r>
      </text>
    </comment>
    <comment ref="C45" authorId="0" shapeId="0">
      <text>
        <r>
          <rPr>
            <sz val="10"/>
            <color rgb="FF000000"/>
            <rFont val="Arial"/>
            <family val="2"/>
            <charset val="204"/>
          </rPr>
          <t>======
ID#AAAAI1nR4fk
mei    (2021-02-12 08:50:53)
type</t>
        </r>
      </text>
    </comment>
    <comment ref="C47" authorId="0" shapeId="0">
      <text>
        <r>
          <rPr>
            <sz val="10"/>
            <color rgb="FF000000"/>
            <rFont val="Arial"/>
            <family val="2"/>
            <charset val="204"/>
          </rPr>
          <t>======
ID#AAAAI1nR4UQ
mei    (2021-02-12 08:50:53)
type</t>
        </r>
      </text>
    </comment>
    <comment ref="C48" authorId="0" shapeId="0">
      <text>
        <r>
          <rPr>
            <sz val="10"/>
            <color rgb="FF000000"/>
            <rFont val="Arial"/>
            <family val="2"/>
            <charset val="204"/>
          </rPr>
          <t>======
ID#AAAAI1nR4O4
mei    (2021-02-12 08:50:53)
type</t>
        </r>
      </text>
    </comment>
    <comment ref="C49" authorId="0" shapeId="0">
      <text>
        <r>
          <rPr>
            <sz val="10"/>
            <color rgb="FF000000"/>
            <rFont val="Arial"/>
            <family val="2"/>
            <charset val="204"/>
          </rPr>
          <t>======
ID#AAAAI1nR4KI
mei    (2021-02-12 08:50:53)
type</t>
        </r>
      </text>
    </comment>
    <comment ref="C51" authorId="0" shapeId="0">
      <text>
        <r>
          <rPr>
            <sz val="10"/>
            <color rgb="FF000000"/>
            <rFont val="Arial"/>
            <family val="2"/>
            <charset val="204"/>
          </rPr>
          <t>======
ID#AAAAI1nR4XI
mei    (2021-02-12 08:50:53)
type</t>
        </r>
      </text>
    </comment>
    <comment ref="C52" authorId="0" shapeId="0">
      <text>
        <r>
          <rPr>
            <sz val="10"/>
            <color rgb="FF000000"/>
            <rFont val="Arial"/>
            <family val="2"/>
            <charset val="204"/>
          </rPr>
          <t>======
ID#AAAAI1nR4ZE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VCYUH+xUbMXYoj4+rBAZnw5brJQ=="/>
    </ext>
  </extLst>
</comments>
</file>

<file path=xl/sharedStrings.xml><?xml version="1.0" encoding="utf-8"?>
<sst xmlns="http://schemas.openxmlformats.org/spreadsheetml/2006/main" count="1584" uniqueCount="298">
  <si>
    <t>RAPORT STATISTIC CENTRALIZATOR</t>
  </si>
  <si>
    <t>TIPURI DE BIBLIOTECI</t>
  </si>
  <si>
    <t>I. DATE GENERALE</t>
  </si>
  <si>
    <t>Numărul total de biblioteci</t>
  </si>
  <si>
    <t xml:space="preserve">Localul bibliotecii </t>
  </si>
  <si>
    <t>Starea fizică a localului bibliotecii</t>
  </si>
  <si>
    <t>Suprafaţa totală a localului bibliotecii(m.p.)</t>
  </si>
  <si>
    <t>Special 1</t>
  </si>
  <si>
    <t>Reamenajat 2</t>
  </si>
  <si>
    <t>Propriu 1</t>
  </si>
  <si>
    <t>Arendat 2</t>
  </si>
  <si>
    <t>Necesită reparaţie capitală 1</t>
  </si>
  <si>
    <t>Avariat 2</t>
  </si>
  <si>
    <t>A</t>
  </si>
  <si>
    <t>Numele tipului</t>
  </si>
  <si>
    <t>abreviatura</t>
  </si>
  <si>
    <t>setul de tipuri</t>
  </si>
  <si>
    <t>Nr.de serie a intrebarii</t>
  </si>
  <si>
    <t>Valoarea minima</t>
  </si>
  <si>
    <t>Valoarea maxima</t>
  </si>
  <si>
    <t>01.Biblioteci naționale (suma rând 02+03)</t>
  </si>
  <si>
    <t>02. Biblioteca Naţională a Republicii Moldova</t>
  </si>
  <si>
    <t>Bibliotecă Națională RM</t>
  </si>
  <si>
    <t>BN</t>
  </si>
  <si>
    <t>03.Biblioteca Naţională pentru Copii „Ion Creangă”</t>
  </si>
  <si>
    <t>Biblioteca Națională p-u Copii</t>
  </si>
  <si>
    <t>BNC</t>
  </si>
  <si>
    <t xml:space="preserve">04. Biblioteci publice teritoriale 
</t>
  </si>
  <si>
    <t xml:space="preserve">05. Biblioteci publice municipale, raionale, orășenești 
</t>
  </si>
  <si>
    <t>Bibliotecă Orășenească</t>
  </si>
  <si>
    <t>BR+BO+FO+FCO+FOCR+BM+FM+FCM+FMCR</t>
  </si>
  <si>
    <t>06. Biblioteci publice comunale, sătești</t>
  </si>
  <si>
    <t>Bibliotecă Comunală/Sătească</t>
  </si>
  <si>
    <t>BCS+FCS</t>
  </si>
  <si>
    <t>07. Biblioteci ale instituţiilor de învăţământ (suma rînd 08+09+10+11)</t>
  </si>
  <si>
    <t>08. Biblioteci din instituţiile de învăţământ superior</t>
  </si>
  <si>
    <t>Biblioteci din instituţiile de învăţământ superior</t>
  </si>
  <si>
    <t>BI_S</t>
  </si>
  <si>
    <t>09. Biblioteci din instuţiile de învăţământ profesional tehnic postsecundar şi postsecundar nonterţiar  (Colegii și Centre de excelență)</t>
  </si>
  <si>
    <t>Biblioteci din instuţiile de învăţământ profesional tehnic postsecundar şi postsecundar nonterţiar</t>
  </si>
  <si>
    <t>BI_PT</t>
  </si>
  <si>
    <t>10.Biblioteca Ştiinţifică a Universităţii Pedagogice de Stat „Ion Creangă”</t>
  </si>
  <si>
    <t xml:space="preserve">11.Biblioteca Ştiinţifică a Universităţii de Stat „Alecu Russo”, Bălţi
</t>
  </si>
  <si>
    <t>12. Biblioteci din instituţiile de învăţământ profesional tehnic secundar (şcoli profesionale)</t>
  </si>
  <si>
    <t>Biblioteci din instituţiile de învăţământ profesional tehnic secundar (şcoli profesionale)</t>
  </si>
  <si>
    <t>BI_SP</t>
  </si>
  <si>
    <t>13. Biblioteci din instituţiile de învăţământ general</t>
  </si>
  <si>
    <t>Biblioteci din instituţiile de învăţământ general</t>
  </si>
  <si>
    <t>BI_IG</t>
  </si>
  <si>
    <t>14.Biblioteca Ştiinţifică a Universităţii Pedagogice de Stat „Ion Creangă”</t>
  </si>
  <si>
    <t>15.Biblioteca Ştiinţifică a Universităţii de Stat „Alecu Russo”, Bălţi</t>
  </si>
  <si>
    <t>16. Biblioteci specializate (suma rând 17+18+21+22+23+24+28)</t>
  </si>
  <si>
    <t>17. Biblioteca Ştiinţifică Centrală "A. Lupan"  (Institut) a Academiei de Ştiinţe a RM</t>
  </si>
  <si>
    <t>Biblioteca Ştiinţifică Centrală A. Lupan  (Institut) a Academiei de Ştiinţe a RM</t>
  </si>
  <si>
    <t>BASM</t>
  </si>
  <si>
    <t>18. Biblioteci tehnice din unitățile economice (suma rând 19+20)</t>
  </si>
  <si>
    <t>19. Biblioteca Republicană Tehnico-Ştiinţifică a Institutului Naţional de Cercetări Economice</t>
  </si>
  <si>
    <t>Biblioteca Republicană Tehnico-Ştiinţifică a Institutului Naţional de Cercetări Economice</t>
  </si>
  <si>
    <t>BE_RTS</t>
  </si>
  <si>
    <t>20.  Biblioteci tehnice din reţea</t>
  </si>
  <si>
    <t>Biblioteci tehnice din reţea</t>
  </si>
  <si>
    <t>BE_R</t>
  </si>
  <si>
    <t>21. Biblioteca şi Colecţia de Arhivă (AGEPI)</t>
  </si>
  <si>
    <t>Biblioteca şi Colecţia de Arhivă (AGEPI)</t>
  </si>
  <si>
    <t>AGEPI</t>
  </si>
  <si>
    <t>22.Centrul Naţional de Informare şi Reabilitare al Asociației Nevăzătorilor din Moldova</t>
  </si>
  <si>
    <t>Centrul Naţional de Informare şi Reabilitare al Asociației Nevăzătorilor din Moldova</t>
  </si>
  <si>
    <t>CNIRN</t>
  </si>
  <si>
    <t>23. Biblioteca Parlamentului RM**</t>
  </si>
  <si>
    <t>Biblioteca Parlamentului RM</t>
  </si>
  <si>
    <t>BPRM</t>
  </si>
  <si>
    <t>24. Biblioteci medicale (suma rând 27)*</t>
  </si>
  <si>
    <t>25. Biblioteca Ştiinţifică Medicală a Universităţii de Stat de Medicină şi Farmacie "Nicolae Testemiţanu"*</t>
  </si>
  <si>
    <t>Biblioteca Ştiinţifică Medicală a Universităţii de Stat de Medicină şi Farmacie 'Nicolae Testemiţanu'</t>
  </si>
  <si>
    <t>BM_USM</t>
  </si>
  <si>
    <t>26. Biblioteci din instuţiile de învăţământ profesional tehnic postsecundar şi postsecundar nonterţiar  (Colegii și Centre de excelență) din domeniul Medicinei și Farmaciei*</t>
  </si>
  <si>
    <t>Biblioteci din instuţiile de învăţământ profesional tehnic din domeniul Medicinei și Farmaciei</t>
  </si>
  <si>
    <t>BM_S</t>
  </si>
  <si>
    <t>27. Biblioteci medicale din reţea (Biblioteci ale Instituţiilor medicale)</t>
  </si>
  <si>
    <t>Biblioteci medicale din reţea</t>
  </si>
  <si>
    <t>BM_R</t>
  </si>
  <si>
    <t>Subtotal biblioteci medicale  (suma rând 25+26+27)</t>
  </si>
  <si>
    <t>28. Biblioteci agricole (rând. 31)*</t>
  </si>
  <si>
    <t>29.  Biblioteca Republicană Ştiinţifică Agricolă a Universităţii de Stat Agrare a Moldovei*</t>
  </si>
  <si>
    <t>Biblioteca Republicană Ştiinţifică Agricolă</t>
  </si>
  <si>
    <t>BA_RS</t>
  </si>
  <si>
    <t>30. Biblioteci din instuţiile de învăţământ profesional tehnic postsecundar şi postsecundar nonterţiar  (Colegii și Centre de excelență) din domeniul agricol</t>
  </si>
  <si>
    <t>Biblioteci din instuţiile de învăţământ profesional tehnic postsecundar şi postsecundar nonterţiar din domeniul agricol</t>
  </si>
  <si>
    <t>BA_PT</t>
  </si>
  <si>
    <t>31. Biblioteci agricole din reţea (Biblioteci ale Instituţiilor Ştiinţifice Agricole)</t>
  </si>
  <si>
    <t>Biblioteci agricole din reţea</t>
  </si>
  <si>
    <t>BA_R</t>
  </si>
  <si>
    <t>Subtotal biblioteci agricole (suma rând 29+30+31)</t>
  </si>
  <si>
    <t>32. Biblioteci ale Academiei de Studii Economice din Moldova (ASEM)(suma rând 33+34)*</t>
  </si>
  <si>
    <t>33.Biblioteca Ştiinţifică a Academiei de Studii Economice din Moldova*</t>
  </si>
  <si>
    <t>Biblioteca Ştiinţifică a Academiei de Studii Economice din Moldova</t>
  </si>
  <si>
    <t>BE_RM</t>
  </si>
  <si>
    <t>34.Bibliotecile din instuţiile  de învăţământ profesional tehnic postsecundar şi postsecundar nontertiar  (Colegii și Centre de excelență) cu profil economic*</t>
  </si>
  <si>
    <t>Bibliotecile din instuţiile de învăţământ profesional tehnic postsecundar şi postsecundar nontertiar cu profil economic</t>
  </si>
  <si>
    <t>BE_PT</t>
  </si>
  <si>
    <t>35. Biblioteci tehnice din învățământ  (suma rând 36+37+38)*</t>
  </si>
  <si>
    <t>36.Biblioteca Tehnico-Ştiinţifică a Universităţii Tehnice a Moldovei*</t>
  </si>
  <si>
    <t>Biblioteca Tehnico-Ştiinţifică a Universităţii Tehnice a Moldovei</t>
  </si>
  <si>
    <t>BT_RM</t>
  </si>
  <si>
    <t>37.Bibliotecile din instuţiile  de învăţământ profesional tehnic postsecundar şi postsecundar nontertiar  (Colegii și Centre de excelență) cu profil tehnic*</t>
  </si>
  <si>
    <t>Bibliotecile din instuţiile de învăţământ profesional tehnic postsecundar şi postsecundar nontertiar cu profil tehnic</t>
  </si>
  <si>
    <t>BT_PT</t>
  </si>
  <si>
    <t>38.Biblioteci din instituţiile de învăţământ profesional tehnic secundar (şcoli profesionale)*</t>
  </si>
  <si>
    <t>PT_SP</t>
  </si>
  <si>
    <t>39.Biblioteci de Muzică, Teatru și Arte Plastice (AMTAP) (suma rând 40+41)*</t>
  </si>
  <si>
    <t>40.Biblioteca Academiei de Muzică, Teatru și Arte Plastice*</t>
  </si>
  <si>
    <t>Biblioteca Academiei de Muzică, Teatru și Arte Plastice</t>
  </si>
  <si>
    <t>BAM_RM</t>
  </si>
  <si>
    <t>41. Biblioteci liceiile și instuţiile de învăţământ profesional tehnic postsecundar şi postsecundar nonterţiar(Colegii și Centre de excelență) cu profil de arte*</t>
  </si>
  <si>
    <t>Biblioteci liceiile și instuţiile de învăţământ profesional tehnic postsecundar şi postsecundar nonterţiar cu profil de arte</t>
  </si>
  <si>
    <t>BAM_PT</t>
  </si>
  <si>
    <t>Total Sistemul Național de Biblioteci din Republica Moldova  (suma rând 01+04+07+16)</t>
  </si>
  <si>
    <t>II . COLECŢII</t>
  </si>
  <si>
    <t>Achiziţii în cursul anului</t>
  </si>
  <si>
    <t xml:space="preserve">Cărţi numărul de unităţi materiale </t>
  </si>
  <si>
    <t xml:space="preserve">Publicaţii seriale (ziare, reviste, anuare, buletine ș.a.) </t>
  </si>
  <si>
    <t xml:space="preserve">Documente de muzică tipărită </t>
  </si>
  <si>
    <t xml:space="preserve">Manuscrise </t>
  </si>
  <si>
    <t>Documente audiovizuale</t>
  </si>
  <si>
    <t>Documente electronice(CD,DVD)</t>
  </si>
  <si>
    <t>Documente grafice</t>
  </si>
  <si>
    <t>Brevete</t>
  </si>
  <si>
    <r>
      <rPr>
        <sz val="10"/>
        <color rgb="FF000000"/>
        <rFont val="Times New Roman"/>
        <family val="1"/>
        <charset val="204"/>
      </rPr>
      <t>Alte documente</t>
    </r>
    <r>
      <rPr>
        <sz val="8"/>
        <color rgb="FF000000"/>
        <rFont val="Times New Roman"/>
        <family val="1"/>
        <charset val="204"/>
      </rPr>
      <t xml:space="preserve"> (documente normativ-tehnice, documente cartografice, documente tridimensionale, microformate, documente Braille ș.a.)</t>
    </r>
  </si>
  <si>
    <t>Total</t>
  </si>
  <si>
    <t>din care în limba de stat</t>
  </si>
  <si>
    <t>u/m</t>
  </si>
  <si>
    <t>u./m.</t>
  </si>
  <si>
    <t>u/m.</t>
  </si>
  <si>
    <t>B</t>
  </si>
  <si>
    <t>II. COLECŢII</t>
  </si>
  <si>
    <t xml:space="preserve">                        Casări  în cursul anului</t>
  </si>
  <si>
    <t>Cărţi numărul de unităţi materiale</t>
  </si>
  <si>
    <t>Documente de muzică tipărită</t>
  </si>
  <si>
    <t>Manuscrise</t>
  </si>
  <si>
    <r>
      <rPr>
        <sz val="10"/>
        <color rgb="FF000000"/>
        <rFont val="Times New Roman"/>
        <family val="1"/>
        <charset val="204"/>
      </rPr>
      <t xml:space="preserve">Alte documente </t>
    </r>
    <r>
      <rPr>
        <sz val="8"/>
        <color rgb="FF000000"/>
        <rFont val="Times New Roman"/>
        <family val="1"/>
        <charset val="204"/>
      </rPr>
      <t>(documente normativ-tehnice, documente cartografice, documente tridimensionale, microformate, documente Braille ș.a.)</t>
    </r>
  </si>
  <si>
    <t>C</t>
  </si>
  <si>
    <t xml:space="preserve">II. COLECȚII </t>
  </si>
  <si>
    <t>Existent la sfârşitul anului</t>
  </si>
  <si>
    <r>
      <rPr>
        <b/>
        <sz val="10"/>
        <color rgb="FF000000"/>
        <rFont val="Times New Roman"/>
        <family val="1"/>
        <charset val="204"/>
      </rPr>
      <t>Alte documente</t>
    </r>
    <r>
      <rPr>
        <sz val="10"/>
        <color rgb="FF000000"/>
        <rFont val="Times New Roman"/>
        <family val="1"/>
        <charset val="204"/>
      </rPr>
      <t xml:space="preserve"> </t>
    </r>
    <r>
      <rPr>
        <sz val="8"/>
        <color rgb="FF000000"/>
        <rFont val="Times New Roman"/>
        <family val="1"/>
        <charset val="204"/>
      </rPr>
      <t>(documente normativ-tehnice, documente cartografice, documente tridimensionale, microformate, documente Braille ș.a.)</t>
    </r>
  </si>
  <si>
    <t>D</t>
  </si>
  <si>
    <t>III. RESURSE ELECTRONICE (în rețea)</t>
  </si>
  <si>
    <t>IV.  PUBLICAȚII SERIALE CURENTE</t>
  </si>
  <si>
    <t xml:space="preserve">Baze de date achiziționate de bibliotecă  </t>
  </si>
  <si>
    <t xml:space="preserve">Baze de date create de bibliotecă </t>
  </si>
  <si>
    <t xml:space="preserve">Documente digitale (titluri) și publicaţii electronice seriale (numere/ fascicule), create în formă digitală sau digitizate de bibliotecă </t>
  </si>
  <si>
    <t>Nr. de titluri de reviste curente</t>
  </si>
  <si>
    <t>Nr. de titluri de ziare curente</t>
  </si>
  <si>
    <t xml:space="preserve">Total abonamente </t>
  </si>
  <si>
    <t>3-4)Existent la sfîrşitul anului</t>
  </si>
  <si>
    <t>3-8)Existent la sfîrşitul anului</t>
  </si>
  <si>
    <t>3-12)Existent la sfîrşitul anului</t>
  </si>
  <si>
    <t>4-2)Total</t>
  </si>
  <si>
    <t>4-3)Din care în limba de stat</t>
  </si>
  <si>
    <t>4-5)Numărul de titluri de reviste curente</t>
  </si>
  <si>
    <t>4-6)Numărul de titluri de ziare curente</t>
  </si>
  <si>
    <t>4-7)Total abonamente</t>
  </si>
  <si>
    <t>E</t>
  </si>
  <si>
    <t>V.  SERVICII DE BIBLIOTECĂ ȘI UTILIZAREA LOR</t>
  </si>
  <si>
    <t>a)  Utilizarea bibliotecii</t>
  </si>
  <si>
    <t>Nr. de utilizatori activi</t>
  </si>
  <si>
    <t>Repartizarea utilizatorilor după sexe</t>
  </si>
  <si>
    <t>Repartizarea utilizatorilor după criterii de vârstă</t>
  </si>
  <si>
    <t>Vizite, vizitatori/website, blog</t>
  </si>
  <si>
    <t>Din care copii până la 16 ani</t>
  </si>
  <si>
    <t>Femei</t>
  </si>
  <si>
    <t>Bărbați</t>
  </si>
  <si>
    <t>Nr. de vizitatori pe website-ul bibliotecii</t>
  </si>
  <si>
    <t>Nr. de  vizitatori pe blogul bibliotecii</t>
  </si>
  <si>
    <t>din care copii până la 16 ani</t>
  </si>
  <si>
    <t>Tineri (17-34 ani)</t>
  </si>
  <si>
    <t xml:space="preserve">Adulți (35-64 ani) </t>
  </si>
  <si>
    <t xml:space="preserve">Vârstnici (după 65 ani) </t>
  </si>
  <si>
    <t>Nr. de vizite virtuale pe website-ul bibliotecii</t>
  </si>
  <si>
    <t>F</t>
  </si>
  <si>
    <t>Nr. de intrări</t>
  </si>
  <si>
    <t>Nr. de împrumuturi</t>
  </si>
  <si>
    <t xml:space="preserve">Nr. de documente electronice furnizate printr-un mediu on-line (de ex., e-mail) 
</t>
  </si>
  <si>
    <t>în limba de stat</t>
  </si>
  <si>
    <t>G</t>
  </si>
  <si>
    <t xml:space="preserve"> V.  SERVICII DE BIBLIOTECĂ ȘI UTILIZAREA LOR</t>
  </si>
  <si>
    <t xml:space="preserve">b) Facilităţi </t>
  </si>
  <si>
    <t xml:space="preserve">Nr. de biblioteci, care deţin computere </t>
  </si>
  <si>
    <t xml:space="preserve">Nr. de biblioteci, care sunt conectate la Internet </t>
  </si>
  <si>
    <t>Nr. total de calculatoare</t>
  </si>
  <si>
    <t>Nr. de calculatoare pentru utilizatori</t>
  </si>
  <si>
    <t>Nr. de imprimante pentru utilizatori</t>
  </si>
  <si>
    <t>Nr. de scanere pentru utilizatori</t>
  </si>
  <si>
    <t>Nr. de fotocopiatoare pentru utilizatori</t>
  </si>
  <si>
    <t>Nr. de imprimante multifuncționale (printer/ scaner/ copiator) pentru utilizatori</t>
  </si>
  <si>
    <t>Nr. dispozitivelor de citire a cărților electronice (eBook reader) pentru utilizatori</t>
  </si>
  <si>
    <t>Nr. de tablete PC</t>
  </si>
  <si>
    <t xml:space="preserve">din care conectate la Internet </t>
  </si>
  <si>
    <t>din care conectate la internet</t>
  </si>
  <si>
    <t>H</t>
  </si>
  <si>
    <t xml:space="preserve">Nr. catalogului electronic cu acces on-line </t>
  </si>
  <si>
    <t xml:space="preserve">Nr. catalogului electronic cu acces local </t>
  </si>
  <si>
    <t>Nr. de înregistrări în catalogul electronic</t>
  </si>
  <si>
    <t xml:space="preserve">Nr. website-ului </t>
  </si>
  <si>
    <t xml:space="preserve">Nr de bloguri ale bibliotecii
</t>
  </si>
  <si>
    <t>Nr. de activități (culturale, educaționale, științifice)</t>
  </si>
  <si>
    <t>din care copii pînă la 16 ani</t>
  </si>
  <si>
    <t>din care numărul de expoziţii</t>
  </si>
  <si>
    <t>Nr. de servicii moderne prestate pe parcursul anului de referință</t>
  </si>
  <si>
    <t>nr. de participanți  la servicii moderne de bibliotecă</t>
  </si>
  <si>
    <t>I</t>
  </si>
  <si>
    <t>Instruirea non-formală  a utilizatorilor</t>
  </si>
  <si>
    <t>Instruirea formală a utilizatorilor</t>
  </si>
  <si>
    <t>Parteneri</t>
  </si>
  <si>
    <t>Voluntari</t>
  </si>
  <si>
    <t>Nr. total de ore academice de instruire</t>
  </si>
  <si>
    <t>Nr. total de participanți la ore de instruire</t>
  </si>
  <si>
    <t xml:space="preserve">Total nr. de parteneri ai bibliotecii (la nivel local, național, internațional) </t>
  </si>
  <si>
    <t xml:space="preserve">din care număr de parteneri internaționali </t>
  </si>
  <si>
    <t>Tota nr. de voluntari ai bibliotecii</t>
  </si>
  <si>
    <t>Numărul total de ore de voluntariat în bibliotecă</t>
  </si>
  <si>
    <t>Î</t>
  </si>
  <si>
    <t>VI.   ÎMPRUMUTUL INTERBIBLIOTECAR</t>
  </si>
  <si>
    <t>VII. PERSONALUL</t>
  </si>
  <si>
    <t>Biblioteci din ţară</t>
  </si>
  <si>
    <t>Biblioteci din străinătate</t>
  </si>
  <si>
    <t>în echivalent normă întregă</t>
  </si>
  <si>
    <t>Personal profesional de bibliotecă și personal specializat calificat</t>
  </si>
  <si>
    <t xml:space="preserve">Personal care deține categorie de calificare  </t>
  </si>
  <si>
    <t>Numărul total de cereri primite</t>
  </si>
  <si>
    <t>Numărul de documente transmise altor biblioteci</t>
  </si>
  <si>
    <t>Numărul total de cereri adresate altor biblioteci</t>
  </si>
  <si>
    <t xml:space="preserve">Numărul de documente primite de la alte biblioteci </t>
  </si>
  <si>
    <t>Informaticieni (ingineri-programatori, administratori de rețeaa)</t>
  </si>
  <si>
    <t>Cu studii superioare</t>
  </si>
  <si>
    <t>Cu studii  medii</t>
  </si>
  <si>
    <t>din care: 
categoria superioară</t>
  </si>
  <si>
    <t>din care: 
categoria  I</t>
  </si>
  <si>
    <t>din care: 
categria  II</t>
  </si>
  <si>
    <t>inclusiv personal profesional</t>
  </si>
  <si>
    <t>J</t>
  </si>
  <si>
    <t>VIII.   INSTRUIREA PERSONALULUI DE BIBLIOTECĂ</t>
  </si>
  <si>
    <t>Participarea personalului de bibliotecă la activități de educație formală  (cursuri de inițiere sau tematice, programe de recalificare)</t>
  </si>
  <si>
    <t>Participarea personalului de bibliotecă la activități de educație non-formală, organizate de bibliotecă</t>
  </si>
  <si>
    <t>Participarea personalului de bibliotecă la activități de educație non-formală, organizate de alte biblioteci, centre de formare, instituții</t>
  </si>
  <si>
    <t>Numărul personalului de bibliotecă, care au participat la cel puțin o activitate de educație formală sau non-formală pe parcursul anului de referință</t>
  </si>
  <si>
    <t>Număr total de ore academice de instruire</t>
  </si>
  <si>
    <t xml:space="preserve">Număr de participanți
(personal al bibliotecii)
</t>
  </si>
  <si>
    <t>Număr de participanți
(personal al bibliotecii)</t>
  </si>
  <si>
    <t>K</t>
  </si>
  <si>
    <t>a:48:{s:3:"E15";a:3:{s:5:"count";i:1;s:3:"row";i:17;s:3:"col";s:1:"E";}s:3:"L15";a:5:{s:6:"serial";i:2;s:8:"minvalue";i:1;s:8:"maxvalue";i:0;s:3:"row";i:17;s:3:"col";s:1:"L";}s:3:"M15";a:5:{s:6:"serial";i:3;s:8:"minvalue";i:1;s:8:"maxvalue";i:0;s:3:"row";i:17;s:3:"col";s:1:"M";}s:3:"N15";a:5:{s:6:"serial";i:4;s:8:"minvalue";i:1;s:8:"maxvalue";i:0;s:3:"row";i:17;s:3:"col";s:1:"N";}s:3:"O15";a:5:{s:6:"serial";i:5;s:8:"minvalue";i:1;s:8:"maxvalue";i:0;s:3:"row";i:17;s:3:"col";s:1:"O";}s:3:"P15";a:5:{s:6:"serial";i:6;s:8:"minvalue";i:1;s:8:"maxvalue";i:0;s:3:"row";i:17;s:3:"col";s:1:"P";}s:3:"Q15";a:5:{s:6:"serial";i:7;s:8:"minvalue";i:1;s:8:"maxvalue";i:0;s:3:"row";i:17;s:3:"col";s:1:"Q";}s:3:"R15";a:5:{s:6:"serial";i:202;s:8:"minvalue";i:0;s:8:"maxvalue";i:0;s:3:"row";i:17;s:3:"col";s:1:"R";}s:3:"S15";a:5:{s:6:"serial";i:203;s:8:"minvalue";i:0;s:8:"maxvalue";i:0;s:3:"row";i:17;s:3:"col";s:1:"S";}s:3:"T15";a:5:{s:6:"serial";i:204;s:8:"minvalue";i:0;s:8:"maxvalue";i:0;s:3:"row";i:17;s:3:"col";s:1:"T";}s:3:"U15";a:5:{s:6:"serial";i:205;s:8:"minvalue";i:0;s:8:"maxvalue";i:0;s:3:"row";i:17;s:3:"col";s:1:"U";}s:3:"V15";a:5:{s:6:"serial";i:206;s:8:"minvalue";i:0;s:8:"maxvalue";i:0;s:3:"row";i:17;s:3:"col";s:1:"V";}s:3:"W15";a:5:{s:6:"serial";i:207;s:8:"minvalue";i:0;s:8:"maxvalue";i:0;s:3:"row";i:17;s:3:"col";s:1:"W";}s:3:"X15";a:5:{s:6:"serial";i:8;s:8:"minvalue";i:0;s:8:"maxvalue";i:0;s:3:"row";i:17;s:3:"col";s:1:"X";}s:3:"Y15";a:5:{s:6:"serial";i:9;s:8:"minvalue";i:1;s:8:"maxvalue";i:2000;s:3:"row";i:17;s:3:"col";s:1:"Y";}s:3:"Z15";a:5:{s:6:"serial";i:10;s:8:"minvalue";i:2001;s:8:"maxvalue";i:5000;s:3:"row";i:17;s:3:"col";s:1:"Z";}s:4:"AA15";a:5:{s:6:"serial";i:11;s:8:"minvalue";i:5001;s:8:"maxvalue";i:10000;s:3:"row";i:17;s:3:"col";s:2:"AA";}s:4:"AB15";a:5:{s:6:"serial";i:12;s:8:"minvalue";i:10001;s:8:"maxvalue";i:100000;s:3:"row";i:17;s:3:"col";s:2:"AB";}s:4:"AC15";a:5:{s:6:"serial";i:13;s:8:"minvalue";i:100001;s:8:"maxvalue";i:500000;s:3:"row";i:17;s:3:"col";s:2:"AC";}s:4:"AD15";a:5:{s:6:"serial";i:14;s:8:"minvalue";i:500001;s:8:"maxvalue";i:1000000;s:3:"row";i:17;s:3:"col";s:2:"AD";}s:4:"AE15";a:5:{s:6:"serial";i:15;s:8:"minvalue";i:1000001;s:8:"maxvalue";i:0;s:3:"row";i:17;s:3:"col";s:2:"AE";}s:3:"C19";a:3:{s:4:"type";a:1:{i:0;s:2:"BN";}s:3:"row";s:2:"19";s:3:"col";s:1:"D";}s:3:"C20";a:3:{s:4:"type";a:1:{i:0;s:3:"BNC";}s:3:"row";s:2:"20";s:3:"col";s:1:"D";}s:3:"C22";a:3:{s:4:"type";a:9:{i:0;s:2:"BR";i:1;s:2:"BO";i:2;s:2:"FO";i:3;s:3:"FCO";i:4;s:4:"FOCR";i:5;s:2:"BM";i:6;s:2:"FM";i:7;s:3:"FCM";i:8;s:4:"FMCR";}s:3:"row";s:2:"22";s:3:"col";s:1:"D";}s:3:"C23";a:3:{s:4:"type";a:2:{i:0;s:3:"BCS";i:1;s:3:"FCS";}s:3:"row";s:2:"23";s:3:"col";s:1:"D";}s:3:"C25";a:3:{s:4:"type";a:1:{i:0;s:4:"BI_S";}s:3:"row";s:2:"25";s:3:"col";s:1:"D";}s:3:"C26";a:3:{s:4:"type";a:1:{i:0;s:5:"BI_PT";}s:3:"row";s:2:"26";s:3:"col";s:1:"D";}s:3:"C27";a:3:{s:4:"type";a:1:{i:0;s:5:"BI_SP";}s:3:"row";s:2:"27";s:3:"col";s:1:"D";}s:3:"C28";a:3:{s:4:"type";a:1:{i:0;s:5:"BI_IG";}s:3:"row";s:2:"28";s:3:"col";s:1:"D";}s:3:"C30";a:3:{s:4:"type";a:1:{i:0;s:4:"BASM";}s:3:"row";s:2:"30";s:3:"col";s:1:"D";}s:3:"C32";a:3:{s:4:"type";a:1:{i:0;s:6:"BE_RTS";}s:3:"row";s:2:"32";s:3:"col";s:1:"D";}s:3:"C33";a:3:{s:4:"type";a:1:{i:0;s:4:"BE_R";}s:3:"row";s:2:"33";s:3:"col";s:1:"D";}s:3:"C34";a:3:{s:4:"type";a:1:{i:0;s:5:"AGEPI";}s:3:"row";s:2:"34";s:3:"col";s:1:"D";}s:3:"C35";a:3:{s:4:"type";a:1:{i:0;s:5:"CNIRN";}s:3:"row";s:2:"35";s:3:"col";s:1:"D";}s:3:"C36";a:3:{s:4:"type";a:1:{i:0;s:4:"BPRM";}s:3:"row";s:2:"36";s:3:"col";s:1:"D";}s:3:"C38";a:3:{s:4:"type";a:1:{i:0;s:6:"BM_USM";}s:3:"row";s:2:"38";s:3:"col";s:1:"D";}s:3:"C39";a:3:{s:4:"type";a:1:{i:0;s:4:"BM_S";}s:3:"row";s:2:"39";s:3:"col";s:1:"D";}s:3:"C40";a:3:{s:4:"type";a:1:{i:0;s:4:"BM_R";}s:3:"row";s:2:"40";s:3:"col";s:1:"D";}s:3:"C43";a:3:{s:4:"type";a:1:{i:0;s:5:"BA_RS";}s:3:"row";s:2:"43";s:3:"col";s:1:"D";}s:3:"C44";a:3:{s:4:"type";a:1:{i:0;s:5:"BA_PT";}s:3:"row";s:2:"44";s:3:"col";s:1:"D";}s:3:"C45";a:3:{s:4:"type";a:1:{i:0;s:4:"BA_R";}s:3:"row";s:2:"45";s:3:"col";s:1:"D";}s:3:"C48";a:3:{s:4:"type";a:1:{i:0;s:5:"BE_RM";}s:3:"row";s:2:"48";s:3:"col";s:1:"D";}s:3:"C49";a:3:{s:4:"type";a:1:{i:0;s:5:"BE_PT";}s:3:"row";s:2:"49";s:3:"col";s:1:"D";}s:3:"C51";a:3:{s:4:"type";a:1:{i:0;s:5:"BT_RM";}s:3:"row";s:2:"51";s:3:"col";s:1:"D";}s:3:"C52";a:3:{s:4:"type";a:1:{i:0;s:5:"BT_PT";}s:3:"row";s:2:"52";s:3:"col";s:1:"D";}s:3:"C53";a:3:{s:4:"type";a:1:{i:0;s:5:"PT_SP";}s:3:"row";s:2:"53";s:3:"col";s:1:"D";}s:3:"C55";a:3:{s:4:"type";a:1:{i:0;s:6:"BAM_RM";}s:3:"row";s:2:"55";s:3:"col";s:1:"D";}s:3:"C56";a:3:{s:4:"type";a:1:{i:0;s:6:"BAM_PT";}s:3:"row";s:2:"56";s:3:"col";s:1:"D";}}</t>
  </si>
  <si>
    <t>Bibliotecă Raională</t>
  </si>
  <si>
    <t>BR</t>
  </si>
  <si>
    <t>a:38:{s:2:"E7";a:5:{s:6:"serial";i:16;s:8:"minvalue";i:0;s:8:"maxvalue";i:0;s:3:"row";i:9;s:3:"col";s:1:"E";}s:2:"F7";a:5:{s:6:"serial";i:17;s:8:"minvalue";i:0;s:8:"maxvalue";i:0;s:3:"row";i:9;s:3:"col";s:1:"F";}s:2:"G7";a:5:{s:6:"serial";i:18;s:8:"minvalue";i:0;s:8:"maxvalue";i:0;s:3:"row";i:9;s:3:"col";s:1:"G";}s:2:"H7";a:5:{s:6:"serial";i:19;s:8:"minvalue";i:0;s:8:"maxvalue";i:0;s:3:"row";i:9;s:3:"col";s:1:"H";}s:2:"I7";a:5:{s:6:"serial";i:20;s:8:"minvalue";i:0;s:8:"maxvalue";i:0;s:3:"row";i:9;s:3:"col";s:1:"I";}s:2:"J7";a:5:{s:6:"serial";i:21;s:8:"minvalue";i:0;s:8:"maxvalue";i:0;s:3:"row";i:9;s:3:"col";s:1:"J";}s:2:"K7";a:5:{s:6:"serial";i:22;s:8:"minvalue";i:0;s:8:"maxvalue";i:0;s:3:"row";i:9;s:3:"col";s:1:"K";}s:2:"L7";a:5:{s:6:"serial";i:23;s:8:"minvalue";i:0;s:8:"maxvalue";i:0;s:3:"row";i:9;s:3:"col";s:1:"L";}s:2:"M7";a:5:{s:6:"serial";i:24;s:8:"minvalue";i:0;s:8:"maxvalue";i:0;s:3:"row";i:9;s:3:"col";s:1:"M";}s:2:"N7";a:5:{s:6:"serial";i:25;s:8:"minvalue";i:0;s:8:"maxvalue";i:0;s:3:"row";i:9;s:3:"col";s:1:"N";}s:2:"O7";a:5:{s:6:"serial";i:26;s:8:"minvalue";i:0;s:8:"maxvalue";i:0;s:3:"row";i:9;s:3:"col";s:1:"O";}s:3:"C11";a:3:{s:4:"type";a:1:{i:0;s:2:"BN";}s:3:"row";s:2:"11";s:3:"col";s:1:"D";}s:3:"C12";a:3:{s:4:"type";a:1:{i:0;s:3:"BNC";}s:3:"row";s:2:"12";s:3:"col";s:1:"D";}s:3:"C14";a:3:{s:4:"type";a:9:{i:0;s:2:"BR";i:1;s:2:"BO";i:2;s:2:"FO";i:3;s:3:"FCO";i:4;s:4:"FOCR";i:5;s:2:"BM";i:6;s:2:"FM";i:7;s:3:"FCM";i:8;s:4:"FMCR";}s:3:"row";s:2:"14";s:3:"col";s:1:"D";}s:3:"C15";a:3:{s:4:"type";a:2:{i:0;s:3:"BCS";i:1;s:3:"FCS";}s:3:"row";s:2:"15";s:3:"col";s:1:"D";}s:3:"C17";a:3:{s:4:"type";a:1:{i:0;s:4:"BI_S";}s:3:"row";s:2:"17";s:3:"col";s:1:"D";}s:3:"C18";a:3:{s:4:"type";a:1:{i:0;s:5:"BI_PT";}s:3:"row";s:2:"18";s:3:"col";s:1:"D";}s:3:"C19";a:3:{s:4:"type";a:1:{i:0;s:5:"BI_SP";}s:3:"row";s:2:"19";s:3:"col";s:1:"D";}s:3:"C20";a:3:{s:4:"type";a:1:{i:0;s:5:"BI_IG";}s:3:"row";s:2:"20";s:3:"col";s:1:"D";}s:3:"C22";a:3:{s:4:"type";a:1:{i:0;s:4:"BASM";}s:3:"row";s:2:"22";s:3:"col";s:1:"D";}s:3:"C24";a:3:{s:4:"type";a:1:{i:0;s:6:"BE_RTS";}s:3:"row";s:2:"24";s:3:"col";s:1:"D";}s:3:"C25";a:3:{s:4:"type";a:1:{i:0;s:4:"BE_R";}s:3:"row";s:2:"25";s:3:"col";s:1:"D";}s:3:"C26";a:3:{s:4:"type";a:1:{i:0;s:5:"AGEPI";}s:3:"row";s:2:"26";s:3:"col";s:1:"D";}s:3:"C27";a:3:{s:4:"type";a:1:{i:0;s:5:"CNIRN";}s:3:"row";s:2:"27";s:3:"col";s:1:"D";}s:3:"C28";a:3:{s:4:"type";a:1:{i:0;s:4:"BPRM";}s:3:"row";s:2:"28";s:3:"col";s:1:"D";}s:3:"C30";a:3:{s:4:"type";a:1:{i:0;s:6:"BM_USM";}s:3:"row";s:2:"30";s:3:"col";s:1:"D";}s:3:"C31";a:3:{s:4:"type";a:1:{i:0;s:4:"BM_S";}s:3:"row";s:2:"31";s:3:"col";s:1:"D";}s:3:"C32";a:3:{s:4:"type";a:1:{i:0;s:4:"BM_R";}s:3:"row";s:2:"32";s:3:"col";s:1:"D";}s:3:"C35";a:3:{s:4:"type";a:1:{i:0;s:5:"BA_RS";}s:3:"row";s:2:"35";s:3:"col";s:1:"D";}s:3:"C36";a:3:{s:4:"type";a:1:{i:0;s:5:"BA_PT";}s:3:"row";s:2:"36";s:3:"col";s:1:"D";}s:3:"C37";a:3:{s:4:"type";a:1:{i:0;s:4:"BA_R";}s:3:"row";s:2:"37";s:3:"col";s:1:"D";}s:3:"C40";a:3:{s:4:"type";a:1:{i:0;s:5:"BE_RM";}s:3:"row";s:2:"40";s:3:"col";s:1:"D";}s:3:"C41";a:3:{s:4:"type";a:1:{i:0;s:5:"BE_PT";}s:3:"row";s:2:"41";s:3:"col";s:1:"D";}s:3:"C43";a:3:{s:4:"type";a:1:{i:0;s:5:"BT_RM";}s:3:"row";s:2:"43";s:3:"col";s:1:"D";}s:3:"C44";a:3:{s:4:"type";a:1:{i:0;s:5:"BT_PT";}s:3:"row";s:2:"44";s:3:"col";s:1:"D";}s:3:"C45";a:3:{s:4:"type";a:1:{i:0;s:5:"PT_SP";}s:3:"row";s:2:"45";s:3:"col";s:1:"D";}s:3:"C47";a:3:{s:4:"type";a:1:{i:0;s:6:"BAM_RM";}s:3:"row";s:2:"47";s:3:"col";s:1:"D";}s:3:"C48";a:3:{s:4:"type";a:1:{i:0;s:6:"BAM_PT";}s:3:"row";s:2:"48";s:3:"col";s:1:"D";}}</t>
  </si>
  <si>
    <t>Bibliotecă Municipală</t>
  </si>
  <si>
    <t>BM</t>
  </si>
  <si>
    <t>a:38:{s:2:"E7";a:5:{s:6:"serial";i:27;s:8:"minvalue";i:0;s:8:"maxvalue";i:0;s:3:"row";i:9;s:3:"col";s:1:"E";}s:2:"F7";a:5:{s:6:"serial";i:28;s:8:"minvalue";i:0;s:8:"maxvalue";i:0;s:3:"row";i:9;s:3:"col";s:1:"F";}s:2:"G7";a:5:{s:6:"serial";i:29;s:8:"minvalue";i:0;s:8:"maxvalue";i:0;s:3:"row";i:9;s:3:"col";s:1:"G";}s:2:"H7";a:5:{s:6:"serial";i:30;s:8:"minvalue";i:0;s:8:"maxvalue";i:0;s:3:"row";i:9;s:3:"col";s:1:"H";}s:2:"I7";a:5:{s:6:"serial";i:31;s:8:"minvalue";i:0;s:8:"maxvalue";i:0;s:3:"row";i:9;s:3:"col";s:1:"I";}s:2:"J7";a:5:{s:6:"serial";i:32;s:8:"minvalue";i:0;s:8:"maxvalue";i:0;s:3:"row";i:9;s:3:"col";s:1:"J";}s:2:"K7";a:5:{s:6:"serial";i:33;s:8:"minvalue";i:0;s:8:"maxvalue";i:0;s:3:"row";i:9;s:3:"col";s:1:"K";}s:2:"L7";a:5:{s:6:"serial";i:34;s:8:"minvalue";i:0;s:8:"maxvalue";i:0;s:3:"row";i:9;s:3:"col";s:1:"L";}s:2:"M7";a:5:{s:6:"serial";i:35;s:8:"minvalue";i:0;s:8:"maxvalue";i:0;s:3:"row";i:9;s:3:"col";s:1:"M";}s:2:"N7";a:5:{s:6:"serial";i:36;s:8:"minvalue";i:0;s:8:"maxvalue";i:0;s:3:"row";i:9;s:3:"col";s:1:"N";}s:2:"O7";a:5:{s:6:"serial";i:37;s:8:"minvalue";i:0;s:8:"maxvalue";i:0;s:3:"row";i:9;s:3:"col";s:1:"O";}s:3:"C11";a:3:{s:4:"type";a:1:{i:0;s:2:"BN";}s:3:"row";s:2:"11";s:3:"col";s:1:"D";}s:3:"C12";a:3:{s:4:"type";a:1:{i:0;s:3:"BNC";}s:3:"row";s:2:"12";s:3:"col";s:1:"D";}s:3:"C14";a:3:{s:4:"type";a:9:{i:0;s:2:"BR";i:1;s:2:"BO";i:2;s:2:"FO";i:3;s:3:"FCO";i:4;s:4:"FOCR";i:5;s:2:"BM";i:6;s:2:"FM";i:7;s:3:"FCM";i:8;s:4:"FMCR";}s:3:"row";s:2:"14";s:3:"col";s:1:"D";}s:3:"C15";a:3:{s:4:"type";a:2:{i:0;s:3:"BCS";i:1;s:3:"FCS";}s:3:"row";s:2:"15";s:3:"col";s:1:"D";}s:3:"C17";a:3:{s:4:"type";a:1:{i:0;s:4:"BI_S";}s:3:"row";s:2:"17";s:3:"col";s:1:"D";}s:3:"C18";a:3:{s:4:"type";a:1:{i:0;s:5:"BI_PT";}s:3:"row";s:2:"18";s:3:"col";s:1:"D";}s:3:"C19";a:3:{s:4:"type";a:1:{i:0;s:5:"BI_SP";}s:3:"row";s:2:"19";s:3:"col";s:1:"D";}s:3:"C20";a:3:{s:4:"type";a:1:{i:0;s:5:"BI_IG";}s:3:"row";s:2:"20";s:3:"col";s:1:"D";}s:3:"C22";a:3:{s:4:"type";a:1:{i:0;s:4:"BASM";}s:3:"row";s:2:"22";s:3:"col";s:1:"D";}s:3:"C24";a:3:{s:4:"type";a:1:{i:0;s:6:"BE_RTS";}s:3:"row";s:2:"24";s:3:"col";s:1:"D";}s:3:"C25";a:3:{s:4:"type";a:1:{i:0;s:4:"BE_R";}s:3:"row";s:2:"25";s:3:"col";s:1:"D";}s:3:"C26";a:3:{s:4:"type";a:1:{i:0;s:5:"AGEPI";}s:3:"row";s:2:"26";s:3:"col";s:1:"D";}s:3:"C27";a:3:{s:4:"type";a:1:{i:0;s:5:"CNIRN";}s:3:"row";s:2:"27";s:3:"col";s:1:"D";}s:3:"C28";a:3:{s:4:"type";a:1:{i:0;s:4:"BPRM";}s:3:"row";s:2:"28";s:3:"col";s:1:"D";}s:3:"C30";a:3:{s:4:"type";a:1:{i:0;s:6:"BM_USM";}s:3:"row";s:2:"30";s:3:"col";s:1:"D";}s:3:"C31";a:3:{s:4:"type";a:1:{i:0;s:4:"BM_S";}s:3:"row";s:2:"31";s:3:"col";s:1:"D";}s:3:"C32";a:3:{s:4:"type";a:1:{i:0;s:4:"BM_R";}s:3:"row";s:2:"32";s:3:"col";s:1:"D";}s:3:"C35";a:3:{s:4:"type";a:1:{i:0;s:5:"BA_RS";}s:3:"row";s:2:"35";s:3:"col";s:1:"D";}s:3:"C36";a:3:{s:4:"type";a:1:{i:0;s:5:"BA_PT";}s:3:"row";s:2:"36";s:3:"col";s:1:"D";}s:3:"C37";a:3:{s:4:"type";a:1:{i:0;s:4:"BA_R";}s:3:"row";s:2:"37";s:3:"col";s:1:"D";}s:3:"C40";a:3:{s:4:"type";a:1:{i:0;s:5:"BE_RM";}s:3:"row";s:2:"40";s:3:"col";s:1:"D";}s:3:"C41";a:3:{s:4:"type";a:1:{i:0;s:5:"BE_PT";}s:3:"row";s:2:"41";s:3:"col";s:1:"D";}s:3:"C43";a:3:{s:4:"type";a:1:{i:0;s:5:"BT_RM";}s:3:"row";s:2:"43";s:3:"col";s:1:"D";}s:3:"C44";a:3:{s:4:"type";a:1:{i:0;s:5:"BT_PT";}s:3:"row";s:2:"44";s:3:"col";s:1:"D";}s:3:"C45";a:3:{s:4:"type";a:1:{i:0;s:5:"PT_SP";}s:3:"row";s:2:"45";s:3:"col";s:1:"D";}s:3:"C47";a:3:{s:4:"type";a:1:{i:0;s:6:"BAM_RM";}s:3:"row";s:2:"47";s:3:"col";s:1:"D";}s:3:"C48";a:3:{s:4:"type";a:1:{i:0;s:6:"BAM_PT";}s:3:"row";s:2:"48";s:3:"col";s:1:"D";}}</t>
  </si>
  <si>
    <t>BO</t>
  </si>
  <si>
    <t>a:38:{s:2:"E8";a:5:{s:6:"serial";i:38;s:8:"minvalue";i:0;s:8:"maxvalue";i:0;s:3:"row";i:10;s:3:"col";s:1:"E";}s:2:"F8";a:5:{s:6:"serial";i:39;s:8:"minvalue";i:0;s:8:"maxvalue";i:0;s:3:"row";i:10;s:3:"col";s:1:"F";}s:2:"G8";a:5:{s:6:"serial";i:40;s:8:"minvalue";i:0;s:8:"maxvalue";i:0;s:3:"row";i:10;s:3:"col";s:1:"G";}s:2:"H8";a:5:{s:6:"serial";i:41;s:8:"minvalue";i:0;s:8:"maxvalue";i:0;s:3:"row";i:10;s:3:"col";s:1:"H";}s:2:"I8";a:5:{s:6:"serial";i:42;s:8:"minvalue";i:0;s:8:"maxvalue";i:0;s:3:"row";i:10;s:3:"col";s:1:"I";}s:2:"J8";a:5:{s:6:"serial";i:43;s:8:"minvalue";i:0;s:8:"maxvalue";i:0;s:3:"row";i:10;s:3:"col";s:1:"J";}s:2:"K8";a:5:{s:6:"serial";i:44;s:8:"minvalue";i:0;s:8:"maxvalue";i:0;s:3:"row";i:10;s:3:"col";s:1:"K";}s:2:"L8";a:5:{s:6:"serial";i:45;s:8:"minvalue";i:0;s:8:"maxvalue";i:0;s:3:"row";i:10;s:3:"col";s:1:"L";}s:2:"M8";a:5:{s:6:"serial";i:46;s:8:"minvalue";i:0;s:8:"maxvalue";i:0;s:3:"row";i:10;s:3:"col";s:1:"M";}s:2:"N8";a:5:{s:6:"serial";i:47;s:8:"minvalue";i:0;s:8:"maxvalue";i:0;s:3:"row";i:10;s:3:"col";s:1:"N";}s:2:"O8";a:5:{s:6:"serial";i:48;s:8:"minvalue";i:0;s:8:"maxvalue";i:0;s:3:"row";i:10;s:3:"col";s:1:"O";}s:3:"C12";a:3:{s:4:"type";a:1:{i:0;s:2:"BN";}s:3:"row";s:2:"12";s:3:"col";s:1:"D";}s:3:"C13";a:3:{s:4:"type";a:1:{i:0;s:3:"BNC";}s:3:"row";s:2:"13";s:3:"col";s:1:"D";}s:3:"C15";a:3:{s:4:"type";a:9:{i:0;s:2:"BR";i:1;s:2:"BO";i:2;s:2:"FO";i:3;s:3:"FCO";i:4;s:4:"FOCR";i:5;s:2:"BM";i:6;s:2:"FM";i:7;s:3:"FCM";i:8;s:4:"FMCR";}s:3:"row";s:2:"15";s:3:"col";s:1:"D";}s:3:"C16";a:3:{s:4:"type";a:2:{i:0;s:3:"BCS";i:1;s:3:"FCS";}s:3:"row";s:2:"16";s:3:"col";s:1:"D";}s:3:"C18";a:3:{s:4:"type";a:1:{i:0;s:4:"BI_S";}s:3:"row";s:2:"18";s:3:"col";s:1:"D";}s:3:"C19";a:3:{s:4:"type";a:1:{i:0;s:5:"BI_PT";}s:3:"row";s:2:"19";s:3:"col";s:1:"D";}s:3:"C20";a:3:{s:4:"type";a:1:{i:0;s:5:"BI_SP";}s:3:"row";s:2:"20";s:3:"col";s:1:"D";}s:3:"C21";a:3:{s:4:"type";a:1:{i:0;s:5:"BI_IG";}s:3:"row";s:2:"21";s:3:"col";s:1:"D";}s:3:"C23";a:3:{s:4:"type";a:1:{i:0;s:4:"BASM";}s:3:"row";s:2:"23";s:3:"col";s:1:"D";}s:3:"C25";a:3:{s:4:"type";a:1:{i:0;s:6:"BE_RTS";}s:3:"row";s:2:"25";s:3:"col";s:1:"D";}s:3:"C26";a:3:{s:4:"type";a:1:{i:0;s:4:"BE_R";}s:3:"row";s:2:"26";s:3:"col";s:1:"D";}s:3:"C27";a:3:{s:4:"type";a:1:{i:0;s:5:"AGEPI";}s:3:"row";s:2:"27";s:3:"col";s:1:"D";}s:3:"C28";a:3:{s:4:"type";a:1:{i:0;s:5:"CNIRN";}s:3:"row";s:2:"28";s:3:"col";s:1:"D";}s:3:"C29";a:3:{s:4:"type";a:1:{i:0;s:4:"BPRM";}s:3:"row";s:2:"29";s:3:"col";s:1:"D";}s:3:"C31";a:3:{s:4:"type";a:1:{i:0;s:6:"BM_USM";}s:3:"row";s:2:"31";s:3:"col";s:1:"D";}s:3:"C32";a:3:{s:4:"type";a:1:{i:0;s:4:"BM_S";}s:3:"row";s:2:"32";s:3:"col";s:1:"D";}s:3:"C33";a:3:{s:4:"type";a:1:{i:0;s:4:"BM_R";}s:3:"row";s:2:"33";s:3:"col";s:1:"D";}s:3:"C36";a:3:{s:4:"type";a:1:{i:0;s:5:"BA_RS";}s:3:"row";s:2:"36";s:3:"col";s:1:"D";}s:3:"C37";a:3:{s:4:"type";a:1:{i:0;s:5:"BA_PT";}s:3:"row";s:2:"37";s:3:"col";s:1:"D";}s:3:"C38";a:3:{s:4:"type";a:1:{i:0;s:4:"BA_R";}s:3:"row";s:2:"38";s:3:"col";s:1:"D";}s:3:"C41";a:3:{s:4:"type";a:1:{i:0;s:5:"BE_RM";}s:3:"row";s:2:"41";s:3:"col";s:1:"D";}s:3:"C42";a:3:{s:4:"type";a:1:{i:0;s:5:"BE_PT";}s:3:"row";s:2:"42";s:3:"col";s:1:"D";}s:3:"C44";a:3:{s:4:"type";a:1:{i:0;s:5:"BT_RM";}s:3:"row";s:2:"44";s:3:"col";s:1:"D";}s:3:"C45";a:3:{s:4:"type";a:1:{i:0;s:5:"BT_PT";}s:3:"row";s:2:"45";s:3:"col";s:1:"D";}s:3:"C46";a:3:{s:4:"type";a:1:{i:0;s:5:"PT_SP";}s:3:"row";s:2:"46";s:3:"col";s:1:"D";}s:3:"C48";a:3:{s:4:"type";a:1:{i:0;s:6:"BAM_RM";}s:3:"row";s:2:"48";s:3:"col";s:1:"D";}s:3:"C49";a:3:{s:4:"type";a:1:{i:0;s:6:"BAM_PT";}s:3:"row";s:2:"49";s:3:"col";s:1:"D";}}</t>
  </si>
  <si>
    <t>BCS</t>
  </si>
  <si>
    <t>a:35:{s:3:"E10";a:5:{s:6:"serial";i:49;s:8:"minvalue";i:0;s:8:"maxvalue";i:0;s:3:"row";i:12;s:3:"col";s:1:"E";}s:3:"F10";a:5:{s:6:"serial";i:50;s:8:"minvalue";i:0;s:8:"maxvalue";i:0;s:3:"row";i:12;s:3:"col";s:1:"F";}s:3:"G10";a:5:{s:6:"serial";i:51;s:8:"minvalue";i:0;s:8:"maxvalue";i:0;s:3:"row";i:12;s:3:"col";s:1:"G";}s:3:"H10";a:5:{s:6:"serial";i:52;s:8:"minvalue";i:0;s:8:"maxvalue";i:0;s:3:"row";i:12;s:3:"col";s:1:"H";}s:3:"I10";a:5:{s:6:"serial";i:53;s:8:"minvalue";i:0;s:8:"maxvalue";i:0;s:3:"row";i:12;s:3:"col";s:1:"I";}s:3:"J10";a:5:{s:6:"serial";i:54;s:8:"minvalue";i:0;s:8:"maxvalue";i:0;s:3:"row";i:12;s:3:"col";s:1:"J";}s:3:"K10";a:5:{s:6:"serial";i:55;s:8:"minvalue";i:0;s:8:"maxvalue";i:0;s:3:"row";i:12;s:3:"col";s:1:"K";}s:3:"L10";a:5:{s:6:"serial";i:56;s:8:"minvalue";i:0;s:8:"maxvalue";i:0;s:3:"row";i:12;s:3:"col";s:1:"L";}s:3:"C14";a:3:{s:4:"type";a:1:{i:0;s:2:"BN";}s:3:"row";s:2:"14";s:3:"col";s:1:"D";}s:3:"C15";a:3:{s:4:"type";a:1:{i:0;s:3:"BNC";}s:3:"row";s:2:"15";s:3:"col";s:1:"D";}s:3:"C17";a:3:{s:4:"type";a:9:{i:0;s:2:"BR";i:1;s:2:"BO";i:2;s:2:"FO";i:3;s:3:"FCO";i:4;s:4:"FOCR";i:5;s:2:"BM";i:6;s:2:"FM";i:7;s:3:"FCM";i:8;s:4:"FMCR";}s:3:"row";s:2:"17";s:3:"col";s:1:"D";}s:3:"C18";a:3:{s:4:"type";a:2:{i:0;s:3:"BCS";i:1;s:3:"FCS";}s:3:"row";s:2:"18";s:3:"col";s:1:"D";}s:3:"C20";a:3:{s:4:"type";a:1:{i:0;s:4:"BI_S";}s:3:"row";s:2:"20";s:3:"col";s:1:"D";}s:3:"C21";a:3:{s:4:"type";a:1:{i:0;s:5:"BI_PT";}s:3:"row";s:2:"21";s:3:"col";s:1:"D";}s:3:"C22";a:3:{s:4:"type";a:1:{i:0;s:5:"BI_SP";}s:3:"row";s:2:"22";s:3:"col";s:1:"D";}s:3:"C23";a:3:{s:4:"type";a:1:{i:0;s:5:"BI_IG";}s:3:"row";s:2:"23";s:3:"col";s:1:"D";}s:3:"C25";a:3:{s:4:"type";a:1:{i:0;s:4:"BASM";}s:3:"row";s:2:"25";s:3:"col";s:1:"D";}s:3:"C27";a:3:{s:4:"type";a:1:{i:0;s:6:"BE_RTS";}s:3:"row";s:2:"27";s:3:"col";s:1:"D";}s:3:"C28";a:3:{s:4:"type";a:1:{i:0;s:4:"BE_R";}s:3:"row";s:2:"28";s:3:"col";s:1:"D";}s:3:"C29";a:3:{s:4:"type";a:1:{i:0;s:5:"AGEPI";}s:3:"row";s:2:"29";s:3:"col";s:1:"D";}s:3:"C30";a:3:{s:4:"type";a:1:{i:0;s:5:"CNIRN";}s:3:"row";s:2:"30";s:3:"col";s:1:"D";}s:3:"C31";a:3:{s:4:"type";a:1:{i:0;s:4:"BPRM";}s:3:"row";s:2:"31";s:3:"col";s:1:"D";}s:3:"C33";a:3:{s:4:"type";a:1:{i:0;s:6:"BM_USM";}s:3:"row";s:2:"33";s:3:"col";s:1:"D";}s:3:"C34";a:3:{s:4:"type";a:1:{i:0;s:4:"BM_S";}s:3:"row";s:2:"34";s:3:"col";s:1:"D";}s:3:"C35";a:3:{s:4:"type";a:1:{i:0;s:4:"BM_R";}s:3:"row";s:2:"35";s:3:"col";s:1:"D";}s:3:"C38";a:3:{s:4:"type";a:1:{i:0;s:5:"BA_RS";}s:3:"row";s:2:"38";s:3:"col";s:1:"D";}s:3:"C39";a:3:{s:4:"type";a:1:{i:0;s:5:"BA_PT";}s:3:"row";s:2:"39";s:3:"col";s:1:"D";}s:3:"C40";a:3:{s:4:"type";a:1:{i:0;s:4:"BA_R";}s:3:"row";s:2:"40";s:3:"col";s:1:"D";}s:3:"C43";a:3:{s:4:"type";a:1:{i:0;s:5:"BE_RM";}s:3:"row";s:2:"43";s:3:"col";s:1:"D";}s:3:"C44";a:3:{s:4:"type";a:1:{i:0;s:5:"BE_PT";}s:3:"row";s:2:"44";s:3:"col";s:1:"D";}s:3:"C46";a:3:{s:4:"type";a:1:{i:0;s:5:"BT_RM";}s:3:"row";s:2:"46";s:3:"col";s:1:"D";}s:3:"C47";a:3:{s:4:"type";a:1:{i:0;s:5:"BT_PT";}s:3:"row";s:2:"47";s:3:"col";s:1:"D";}s:3:"C48";a:3:{s:4:"type";a:1:{i:0;s:5:"PT_SP";}s:3:"row";s:2:"48";s:3:"col";s:1:"D";}s:3:"C50";a:3:{s:4:"type";a:1:{i:0;s:6:"BAM_RM";}s:3:"row";s:2:"50";s:3:"col";s:1:"D";}s:3:"C51";a:3:{s:4:"type";a:1:{i:0;s:6:"BAM_PT";}s:3:"row";s:2:"51";s:3:"col";s:1:"D";}}</t>
  </si>
  <si>
    <t>a:38:{s:2:"E7";a:5:{s:6:"serial";i:57;s:8:"minvalue";i:0;s:8:"maxvalue";i:0;s:3:"row";i:9;s:3:"col";s:1:"E";}s:2:"F7";a:5:{s:6:"serial";i:58;s:8:"minvalue";i:0;s:8:"maxvalue";i:0;s:3:"row";i:9;s:3:"col";s:1:"F";}s:2:"G7";a:5:{s:6:"serial";i:59;s:8:"minvalue";i:0;s:8:"maxvalue";i:0;s:3:"row";i:9;s:3:"col";s:1:"G";}s:2:"H7";a:5:{s:6:"serial";i:60;s:8:"minvalue";i:0;s:8:"maxvalue";i:0;s:3:"row";i:9;s:3:"col";s:1:"H";}s:2:"I7";a:5:{s:6:"serial";i:61;s:8:"minvalue";i:0;s:8:"maxvalue";i:0;s:3:"row";i:9;s:3:"col";s:1:"I";}s:2:"J7";a:5:{s:6:"serial";i:62;s:8:"minvalue";i:0;s:8:"maxvalue";i:0;s:3:"row";i:9;s:3:"col";s:1:"J";}s:2:"K7";a:5:{s:6:"serial";i:63;s:8:"minvalue";i:0;s:8:"maxvalue";i:0;s:3:"row";i:9;s:3:"col";s:1:"K";}s:2:"L7";a:5:{s:6:"serial";i:64;s:8:"minvalue";i:0;s:8:"maxvalue";i:0;s:3:"row";i:9;s:3:"col";s:1:"L";}s:2:"M7";a:5:{s:6:"serial";i:65;s:8:"minvalue";i:0;s:8:"maxvalue";i:0;s:3:"row";i:9;s:3:"col";s:1:"M";}s:2:"N7";a:5:{s:6:"serial";i:66;s:8:"minvalue";i:0;s:8:"maxvalue";i:0;s:3:"row";i:9;s:3:"col";s:1:"N";}s:2:"O7";a:5:{s:6:"serial";i:67;s:8:"minvalue";i:0;s:8:"maxvalue";i:0;s:3:"row";i:9;s:3:"col";s:1:"O";}s:3:"C11";a:3:{s:4:"type";a:1:{i:0;s:2:"BN";}s:3:"row";s:2:"11";s:3:"col";s:1:"D";}s:3:"C12";a:3:{s:4:"type";a:1:{i:0;s:3:"BNC";}s:3:"row";s:2:"12";s:3:"col";s:1:"D";}s:3:"C14";a:3:{s:4:"type";a:9:{i:0;s:2:"BR";i:1;s:2:"BO";i:2;s:2:"FO";i:3;s:3:"FCO";i:4;s:4:"FOCR";i:5;s:2:"BM";i:6;s:2:"FM";i:7;s:3:"FCM";i:8;s:4:"FMCR";}s:3:"row";s:2:"14";s:3:"col";s:1:"D";}s:3:"C15";a:3:{s:4:"type";a:2:{i:0;s:3:"BCS";i:1;s:3:"FCS";}s:3:"row";s:2:"15";s:3:"col";s:1:"D";}s:3:"C17";a:3:{s:4:"type";a:1:{i:0;s:4:"BI_S";}s:3:"row";s:2:"17";s:3:"col";s:1:"D";}s:3:"C18";a:3:{s:4:"type";a:1:{i:0;s:5:"BI_PT";}s:3:"row";s:2:"18";s:3:"col";s:1:"D";}s:3:"C19";a:3:{s:4:"type";a:1:{i:0;s:5:"BI_SP";}s:3:"row";s:2:"19";s:3:"col";s:1:"D";}s:3:"C20";a:3:{s:4:"type";a:1:{i:0;s:5:"BI_IG";}s:3:"row";s:2:"20";s:3:"col";s:1:"D";}s:3:"C22";a:3:{s:4:"type";a:1:{i:0;s:4:"BASM";}s:3:"row";s:2:"22";s:3:"col";s:1:"D";}s:3:"C24";a:3:{s:4:"type";a:1:{i:0;s:6:"BE_RTS";}s:3:"row";s:2:"24";s:3:"col";s:1:"D";}s:3:"C25";a:3:{s:4:"type";a:1:{i:0;s:4:"BE_R";}s:3:"row";s:2:"25";s:3:"col";s:1:"D";}s:3:"C26";a:3:{s:4:"type";a:1:{i:0;s:5:"AGEPI";}s:3:"row";s:2:"26";s:3:"col";s:1:"D";}s:3:"C27";a:3:{s:4:"type";a:1:{i:0;s:5:"CNIRN";}s:3:"row";s:2:"27";s:3:"col";s:1:"D";}s:3:"C28";a:3:{s:4:"type";a:1:{i:0;s:4:"BPRM";}s:3:"row";s:2:"28";s:3:"col";s:1:"D";}s:3:"C30";a:3:{s:4:"type";a:1:{i:0;s:6:"BM_USM";}s:3:"row";s:2:"30";s:3:"col";s:1:"D";}s:3:"C31";a:3:{s:4:"type";a:1:{i:0;s:4:"BM_S";}s:3:"row";s:2:"31";s:3:"col";s:1:"D";}s:3:"C32";a:3:{s:4:"type";a:1:{i:0;s:4:"BM_R";}s:3:"row";s:2:"32";s:3:"col";s:1:"D";}s:3:"C35";a:3:{s:4:"type";a:1:{i:0;s:5:"BA_RS";}s:3:"row";s:2:"35";s:3:"col";s:1:"D";}s:3:"C36";a:3:{s:4:"type";a:1:{i:0;s:5:"BA_PT";}s:3:"row";s:2:"36";s:3:"col";s:1:"D";}s:3:"C37";a:3:{s:4:"type";a:1:{i:0;s:4:"BA_R";}s:3:"row";s:2:"37";s:3:"col";s:1:"D";}s:3:"C40";a:3:{s:4:"type";a:1:{i:0;s:5:"BE_RM";}s:3:"row";s:2:"40";s:3:"col";s:1:"D";}s:3:"C41";a:3:{s:4:"type";a:1:{i:0;s:5:"BE_PT";}s:3:"row";s:2:"41";s:3:"col";s:1:"D";}s:3:"C43";a:3:{s:4:"type";a:1:{i:0;s:5:"BT_RM";}s:3:"row";s:2:"43";s:3:"col";s:1:"D";}s:3:"C44";a:3:{s:4:"type";a:1:{i:0;s:5:"BT_PT";}s:3:"row";s:2:"44";s:3:"col";s:1:"D";}s:3:"C45";a:3:{s:4:"type";a:1:{i:0;s:5:"PT_SP";}s:3:"row";s:2:"45";s:3:"col";s:1:"D";}s:3:"C47";a:3:{s:4:"type";a:1:{i:0;s:6:"BAM_RM";}s:3:"row";s:2:"47";s:3:"col";s:1:"D";}s:3:"C48";a:3:{s:4:"type";a:1:{i:0;s:6:"BAM_PT";}s:3:"row";s:2:"48";s:3:"col";s:1:"D";}}</t>
  </si>
  <si>
    <t>a:34:{s:2:"E7";a:5:{s:6:"serial";i:68;s:8:"minvalue";i:0;s:8:"maxvalue";i:0;s:3:"row";i:9;s:3:"col";s:1:"E";}s:2:"F7";a:5:{s:6:"serial";i:69;s:8:"minvalue";i:0;s:8:"maxvalue";i:0;s:3:"row";i:9;s:3:"col";s:1:"F";}s:2:"G7";a:5:{s:6:"serial";i:70;s:8:"minvalue";i:0;s:8:"maxvalue";i:0;s:3:"row";i:9;s:3:"col";s:1:"G";}s:2:"H7";a:5:{s:6:"serial";i:71;s:8:"minvalue";i:0;s:8:"maxvalue";i:0;s:3:"row";i:9;s:3:"col";s:1:"H";}s:2:"I7";a:5:{s:6:"serial";i:72;s:8:"minvalue";i:0;s:8:"maxvalue";i:0;s:3:"row";i:9;s:3:"col";s:1:"I";}s:2:"J7";a:5:{s:6:"serial";i:73;s:8:"minvalue";i:0;s:8:"maxvalue";i:0;s:3:"row";i:9;s:3:"col";s:1:"J";}s:2:"K7";a:5:{s:6:"serial";i:74;s:8:"minvalue";i:0;s:8:"maxvalue";i:0;s:3:"row";i:9;s:3:"col";s:1:"K";}s:3:"C11";a:3:{s:4:"type";a:1:{i:0;s:2:"BN";}s:3:"row";s:2:"11";s:3:"col";s:1:"D";}s:3:"C12";a:3:{s:4:"type";a:1:{i:0;s:3:"BNC";}s:3:"row";s:2:"12";s:3:"col";s:1:"D";}s:3:"C14";a:3:{s:4:"type";a:9:{i:0;s:2:"BR";i:1;s:2:"BO";i:2;s:2:"FO";i:3;s:3:"FCO";i:4;s:4:"FOCR";i:5;s:2:"BM";i:6;s:2:"FM";i:7;s:3:"FCM";i:8;s:4:"FMCR";}s:3:"row";s:2:"14";s:3:"col";s:1:"D";}s:3:"C15";a:3:{s:4:"type";a:2:{i:0;s:3:"BCS";i:1;s:3:"FCS";}s:3:"row";s:2:"15";s:3:"col";s:1:"D";}s:3:"C17";a:3:{s:4:"type";a:1:{i:0;s:4:"BI_S";}s:3:"row";s:2:"17";s:3:"col";s:1:"D";}s:3:"C18";a:3:{s:4:"type";a:1:{i:0;s:5:"BI_PT";}s:3:"row";s:2:"18";s:3:"col";s:1:"D";}s:3:"C19";a:3:{s:4:"type";a:1:{i:0;s:5:"BI_SP";}s:3:"row";s:2:"19";s:3:"col";s:1:"D";}s:3:"C20";a:3:{s:4:"type";a:1:{i:0;s:5:"BI_IG";}s:3:"row";s:2:"20";s:3:"col";s:1:"D";}s:3:"C22";a:3:{s:4:"type";a:1:{i:0;s:4:"BASM";}s:3:"row";s:2:"22";s:3:"col";s:1:"D";}s:3:"C24";a:3:{s:4:"type";a:1:{i:0;s:6:"BE_RTS";}s:3:"row";s:2:"24";s:3:"col";s:1:"D";}s:3:"C25";a:3:{s:4:"type";a:1:{i:0;s:4:"BE_R";}s:3:"row";s:2:"25";s:3:"col";s:1:"D";}s:3:"C26";a:3:{s:4:"type";a:1:{i:0;s:5:"AGEPI";}s:3:"row";s:2:"26";s:3:"col";s:1:"D";}s:3:"C27";a:3:{s:4:"type";a:1:{i:0;s:5:"CNIRN";}s:3:"row";s:2:"27";s:3:"col";s:1:"D";}s:3:"C28";a:3:{s:4:"type";a:1:{i:0;s:4:"BPRM";}s:3:"row";s:2:"28";s:3:"col";s:1:"D";}s:3:"C30";a:3:{s:4:"type";a:1:{i:0;s:6:"BM_USM";}s:3:"row";s:2:"30";s:3:"col";s:1:"D";}s:3:"C31";a:3:{s:4:"type";a:1:{i:0;s:4:"BM_S";}s:3:"row";s:2:"31";s:3:"col";s:1:"D";}s:3:"C32";a:3:{s:4:"type";a:1:{i:0;s:4:"BM_R";}s:3:"row";s:2:"32";s:3:"col";s:1:"D";}s:3:"C35";a:3:{s:4:"type";a:1:{i:0;s:5:"BA_RS";}s:3:"row";s:2:"35";s:3:"col";s:1:"D";}s:3:"C36";a:3:{s:4:"type";a:1:{i:0;s:5:"BA_PT";}s:3:"row";s:2:"36";s:3:"col";s:1:"D";}s:3:"C37";a:3:{s:4:"type";a:1:{i:0;s:4:"BA_R";}s:3:"row";s:2:"37";s:3:"col";s:1:"D";}s:3:"C40";a:3:{s:4:"type";a:1:{i:0;s:5:"BE_RM";}s:3:"row";s:2:"40";s:3:"col";s:1:"D";}s:3:"C41";a:3:{s:4:"type";a:1:{i:0;s:5:"BE_PT";}s:3:"row";s:2:"41";s:3:"col";s:1:"D";}s:3:"C43";a:3:{s:4:"type";a:1:{i:0;s:5:"BT_RM";}s:3:"row";s:2:"43";s:3:"col";s:1:"D";}s:3:"C44";a:3:{s:4:"type";a:1:{i:0;s:5:"BT_PT";}s:3:"row";s:2:"44";s:3:"col";s:1:"D";}s:3:"C45";a:3:{s:4:"type";a:1:{i:0;s:5:"PT_SP";}s:3:"row";s:2:"45";s:3:"col";s:1:"D";}s:3:"C47";a:3:{s:4:"type";a:1:{i:0;s:6:"BAM_RM";}s:3:"row";s:2:"47";s:3:"col";s:1:"D";}s:3:"C48";a:3:{s:4:"type";a:1:{i:0;s:6:"BAM_PT";}s:3:"row";s:2:"48";s:3:"col";s:1:"D";}}</t>
  </si>
  <si>
    <t>Filială Municipală</t>
  </si>
  <si>
    <t>FM</t>
  </si>
  <si>
    <t>a:39:{s:2:"E8";a:5:{s:6:"serial";i:75;s:8:"minvalue";i:1;s:8:"maxvalue";i:0;s:3:"row";i:10;s:3:"col";s:1:"E";}s:2:"F8";a:5:{s:6:"serial";i:76;s:8:"minvalue";i:1;s:8:"maxvalue";i:0;s:3:"row";i:10;s:3:"col";s:1:"F";}s:2:"G8";a:5:{s:6:"serial";i:77;s:8:"minvalue";i:0;s:8:"maxvalue";i:0;s:3:"row";i:10;s:3:"col";s:1:"G";}s:2:"H8";a:5:{s:6:"serial";i:78;s:8:"minvalue";i:0;s:8:"maxvalue";i:0;s:3:"row";i:10;s:3:"col";s:1:"H";}s:2:"I8";a:5:{s:6:"serial";i:79;s:8:"minvalue";i:0;s:8:"maxvalue";i:0;s:3:"row";i:10;s:3:"col";s:1:"I";}s:2:"J8";a:5:{s:6:"serial";i:80;s:8:"minvalue";i:0;s:8:"maxvalue";i:0;s:3:"row";i:10;s:3:"col";s:1:"J";}s:2:"K8";a:5:{s:6:"serial";i:81;s:8:"minvalue";i:0;s:8:"maxvalue";i:0;s:3:"row";i:10;s:3:"col";s:1:"K";}s:2:"L8";a:5:{s:6:"serial";i:82;s:8:"minvalue";i:0;s:8:"maxvalue";i:0;s:3:"row";i:10;s:3:"col";s:1:"L";}s:2:"M8";a:5:{s:6:"serial";i:83;s:8:"minvalue";i:0;s:8:"maxvalue";i:0;s:3:"row";i:10;s:3:"col";s:1:"M";}s:2:"N8";a:5:{s:6:"serial";i:84;s:8:"minvalue";i:0;s:8:"maxvalue";i:0;s:3:"row";i:10;s:3:"col";s:1:"N";}s:2:"O8";a:5:{s:6:"serial";i:85;s:8:"minvalue";i:0;s:8:"maxvalue";i:0;s:3:"row";i:10;s:3:"col";s:1:"O";}s:2:"P8";a:5:{s:6:"serial";i:86;s:8:"minvalue";i:0;s:8:"maxvalue";i:0;s:3:"row";i:10;s:3:"col";s:1:"P";}s:3:"C12";a:3:{s:4:"type";a:1:{i:0;s:2:"BN";}s:3:"row";s:2:"12";s:3:"col";s:1:"D";}s:3:"C13";a:3:{s:4:"type";a:1:{i:0;s:3:"BNC";}s:3:"row";s:2:"13";s:3:"col";s:1:"D";}s:3:"C15";a:3:{s:4:"type";a:9:{i:0;s:2:"BR";i:1;s:2:"BO";i:2;s:2:"FO";i:3;s:3:"FCO";i:4;s:4:"FOCR";i:5;s:2:"BM";i:6;s:2:"FM";i:7;s:3:"FCM";i:8;s:4:"FMCR";}s:3:"row";s:2:"15";s:3:"col";s:1:"D";}s:3:"C16";a:3:{s:4:"type";a:2:{i:0;s:3:"BCS";i:1;s:3:"FCS";}s:3:"row";s:2:"16";s:3:"col";s:1:"D";}s:3:"C18";a:3:{s:4:"type";a:1:{i:0;s:4:"BI_S";}s:3:"row";s:2:"18";s:3:"col";s:1:"D";}s:3:"C19";a:3:{s:4:"type";a:1:{i:0;s:5:"BI_PT";}s:3:"row";s:2:"19";s:3:"col";s:1:"D";}s:3:"C20";a:3:{s:4:"type";a:1:{i:0;s:5:"BI_SP";}s:3:"row";s:2:"20";s:3:"col";s:1:"D";}s:3:"C21";a:3:{s:4:"type";a:1:{i:0;s:5:"BI_IG";}s:3:"row";s:2:"21";s:3:"col";s:1:"D";}s:3:"C23";a:3:{s:4:"type";a:1:{i:0;s:4:"BASM";}s:3:"row";s:2:"23";s:3:"col";s:1:"D";}s:3:"C25";a:3:{s:4:"type";a:1:{i:0;s:6:"BE_RTS";}s:3:"row";s:2:"25";s:3:"col";s:1:"D";}s:3:"C26";a:3:{s:4:"type";a:1:{i:0;s:4:"BE_R";}s:3:"row";s:2:"26";s:3:"col";s:1:"D";}s:3:"C27";a:3:{s:4:"type";a:1:{i:0;s:5:"AGEPI";}s:3:"row";s:2:"27";s:3:"col";s:1:"D";}s:3:"C28";a:3:{s:4:"type";a:1:{i:0;s:5:"CNIRN";}s:3:"row";s:2:"28";s:3:"col";s:1:"D";}s:3:"C29";a:3:{s:4:"type";a:1:{i:0;s:4:"BPRM";}s:3:"row";s:2:"29";s:3:"col";s:1:"D";}s:3:"C31";a:3:{s:4:"type";a:1:{i:0;s:6:"BM_USM";}s:3:"row";s:2:"31";s:3:"col";s:1:"D";}s:3:"C32";a:3:{s:4:"type";a:1:{i:0;s:4:"BM_S";}s:3:"row";s:2:"32";s:3:"col";s:1:"D";}s:3:"C33";a:3:{s:4:"type";a:1:{i:0;s:4:"BM_R";}s:3:"row";s:2:"33";s:3:"col";s:1:"D";}s:3:"C36";a:3:{s:4:"type";a:1:{i:0;s:5:"BA_RS";}s:3:"row";s:2:"36";s:3:"col";s:1:"D";}s:3:"C37";a:3:{s:4:"type";a:1:{i:0;s:5:"BA_PT";}s:3:"row";s:2:"37";s:3:"col";s:1:"D";}s:3:"C38";a:3:{s:4:"type";a:1:{i:0;s:4:"BA_R";}s:3:"row";s:2:"38";s:3:"col";s:1:"D";}s:3:"C41";a:3:{s:4:"type";a:1:{i:0;s:5:"BE_RM";}s:3:"row";s:2:"41";s:3:"col";s:1:"D";}s:3:"C42";a:3:{s:4:"type";a:1:{i:0;s:5:"BE_PT";}s:3:"row";s:2:"42";s:3:"col";s:1:"D";}s:3:"C44";a:3:{s:4:"type";a:1:{i:0;s:5:"BT_RM";}s:3:"row";s:2:"44";s:3:"col";s:1:"D";}s:3:"C45";a:3:{s:4:"type";a:1:{i:0;s:5:"BT_PT";}s:3:"row";s:2:"45";s:3:"col";s:1:"D";}s:3:"C46";a:3:{s:4:"type";a:1:{i:0;s:5:"PT_SP";}s:3:"row";s:2:"46";s:3:"col";s:1:"D";}s:3:"C48";a:3:{s:4:"type";a:1:{i:0;s:6:"BAM_RM";}s:3:"row";s:2:"48";s:3:"col";s:1:"D";}s:3:"C49";a:3:{s:4:"type";a:1:{i:0;s:6:"BAM_PT";}s:3:"row";s:2:"49";s:3:"col";s:1:"D";}}</t>
  </si>
  <si>
    <t>Filială Orășenească</t>
  </si>
  <si>
    <t>FO</t>
  </si>
  <si>
    <t>a:40:{s:2:"E5";a:5:{s:6:"serial";i:87;s:8:"minvalue";i:1;s:8:"maxvalue";i:0;s:3:"row";i:7;s:3:"col";s:1:"E";}s:2:"F5";a:5:{s:6:"serial";i:88;s:8:"minvalue";i:1;s:8:"maxvalue";i:0;s:3:"row";i:7;s:3:"col";s:1:"F";}s:2:"G5";a:5:{s:6:"serial";i:89;s:8:"minvalue";i:0;s:8:"maxvalue";i:0;s:3:"row";i:7;s:3:"col";s:1:"G";}s:2:"H5";a:5:{s:6:"serial";i:90;s:8:"minvalue";i:1;s:8:"maxvalue";i:0;s:3:"row";i:7;s:3:"col";s:1:"H";}s:2:"I5";a:5:{s:6:"serial";i:91;s:8:"minvalue";i:0;s:8:"maxvalue";i:0;s:3:"row";i:7;s:3:"col";s:1:"I";}s:2:"J5";a:5:{s:6:"serial";i:92;s:8:"minvalue";i:0;s:8:"maxvalue";i:0;s:3:"row";i:7;s:3:"col";s:1:"J";}s:2:"K5";a:5:{s:6:"serial";i:93;s:8:"minvalue";i:0;s:8:"maxvalue";i:0;s:3:"row";i:7;s:3:"col";s:1:"K";}s:2:"L5";a:5:{s:6:"serial";i:94;s:8:"minvalue";i:0;s:8:"maxvalue";i:0;s:3:"row";i:7;s:3:"col";s:1:"L";}s:2:"M5";a:5:{s:6:"serial";i:95;s:8:"minvalue";i:0;s:8:"maxvalue";i:0;s:3:"row";i:7;s:3:"col";s:1:"M";}s:2:"N5";a:5:{s:6:"serial";i:96;s:8:"minvalue";i:0;s:8:"maxvalue";i:0;s:3:"row";i:7;s:3:"col";s:1:"N";}s:2:"O5";a:5:{s:6:"serial";i:97;s:8:"minvalue";i:0;s:8:"maxvalue";i:0;s:3:"row";i:7;s:3:"col";s:1:"O";}s:2:"P5";a:5:{s:6:"serial";i:98;s:8:"minvalue";i:0;s:8:"maxvalue";i:0;s:3:"row";i:7;s:3:"col";s:1:"P";}s:2:"Q5";a:5:{s:6:"serial";i:99;s:8:"minvalue";i:0;s:8:"maxvalue";i:0;s:3:"row";i:7;s:3:"col";s:1:"Q";}s:2:"C9";a:3:{s:4:"type";a:1:{i:0;s:2:"BN";}s:3:"row";s:1:"9";s:3:"col";s:1:"D";}s:3:"C10";a:3:{s:4:"type";a:1:{i:0;s:3:"BNC";}s:3:"row";s:2:"10";s:3:"col";s:1:"D";}s:3:"C12";a:3:{s:4:"type";a:9:{i:0;s:2:"BR";i:1;s:2:"BO";i:2;s:2:"FO";i:3;s:3:"FCO";i:4;s:4:"FOCR";i:5;s:2:"BM";i:6;s:2:"FM";i:7;s:3:"FCM";i:8;s:4:"FMCR";}s:3:"row";s:2:"12";s:3:"col";s:1:"D";}s:3:"C13";a:3:{s:4:"type";a:2:{i:0;s:3:"BCS";i:1;s:3:"FCS";}s:3:"row";s:2:"13";s:3:"col";s:1:"D";}s:3:"C15";a:3:{s:4:"type";a:1:{i:0;s:4:"BI_S";}s:3:"row";s:2:"15";s:3:"col";s:1:"D";}s:3:"C16";a:3:{s:4:"type";a:1:{i:0;s:5:"BI_PT";}s:3:"row";s:2:"16";s:3:"col";s:1:"D";}s:3:"C17";a:3:{s:4:"type";a:1:{i:0;s:5:"BI_SP";}s:3:"row";s:2:"17";s:3:"col";s:1:"D";}s:3:"C18";a:3:{s:4:"type";a:1:{i:0;s:5:"BI_IG";}s:3:"row";s:2:"18";s:3:"col";s:1:"D";}s:3:"C20";a:3:{s:4:"type";a:1:{i:0;s:4:"BASM";}s:3:"row";s:2:"20";s:3:"col";s:1:"D";}s:3:"C22";a:3:{s:4:"type";a:1:{i:0;s:6:"BE_RTS";}s:3:"row";s:2:"22";s:3:"col";s:1:"D";}s:3:"C23";a:3:{s:4:"type";a:1:{i:0;s:4:"BE_R";}s:3:"row";s:2:"23";s:3:"col";s:1:"D";}s:3:"C24";a:3:{s:4:"type";a:1:{i:0;s:5:"AGEPI";}s:3:"row";s:2:"24";s:3:"col";s:1:"D";}s:3:"C25";a:3:{s:4:"type";a:1:{i:0;s:5:"CNIRN";}s:3:"row";s:2:"25";s:3:"col";s:1:"D";}s:3:"C26";a:3:{s:4:"type";a:1:{i:0;s:4:"BPRM";}s:3:"row";s:2:"26";s:3:"col";s:1:"D";}s:3:"C28";a:3:{s:4:"type";a:1:{i:0;s:6:"BM_USM";}s:3:"row";s:2:"28";s:3:"col";s:1:"D";}s:3:"C29";a:3:{s:4:"type";a:1:{i:0;s:4:"BM_S";}s:3:"row";s:2:"29";s:3:"col";s:1:"D";}s:3:"C30";a:3:{s:4:"type";a:1:{i:0;s:4:"BM_R";}s:3:"row";s:2:"30";s:3:"col";s:1:"D";}s:3:"C33";a:3:{s:4:"type";a:1:{i:0;s:5:"BA_RS";}s:3:"row";s:2:"33";s:3:"col";s:1:"D";}s:3:"C34";a:3:{s:4:"type";a:1:{i:0;s:5:"BA_PT";}s:3:"row";s:2:"34";s:3:"col";s:1:"D";}s:3:"C35";a:3:{s:4:"type";a:1:{i:0;s:4:"BA_R";}s:3:"row";s:2:"35";s:3:"col";s:1:"D";}s:3:"C38";a:3:{s:4:"type";a:1:{i:0;s:5:"BE_RM";}s:3:"row";s:2:"38";s:3:"col";s:1:"D";}s:3:"C39";a:3:{s:4:"type";a:1:{i:0;s:5:"BE_PT";}s:3:"row";s:2:"39";s:3:"col";s:1:"D";}s:3:"C41";a:3:{s:4:"type";a:1:{i:0;s:5:"BT_RM";}s:3:"row";s:2:"41";s:3:"col";s:1:"D";}s:3:"C42";a:3:{s:4:"type";a:1:{i:0;s:5:"BT_PT";}s:3:"row";s:2:"42";s:3:"col";s:1:"D";}s:3:"C43";a:3:{s:4:"type";a:1:{i:0;s:5:"PT_SP";}s:3:"row";s:2:"43";s:3:"col";s:1:"D";}s:3:"C45";a:3:{s:4:"type";a:1:{i:0;s:6:"BAM_RM";}s:3:"row";s:2:"45";s:3:"col";s:1:"D";}s:3:"C46";a:3:{s:4:"type";a:1:{i:0;s:6:"BAM_PT";}s:3:"row";s:2:"46";s:3:"col";s:1:"D";}}</t>
  </si>
  <si>
    <t>Filială Sătească p-u copii</t>
  </si>
  <si>
    <t>FCS</t>
  </si>
  <si>
    <t>a:35:{s:2:"E6";a:5:{s:6:"serial";i:100;s:8:"minvalue";i:0;s:8:"maxvalue";i:0;s:3:"row";i:8;s:3:"col";s:1:"E";}s:2:"F6";a:5:{s:6:"serial";i:101;s:8:"minvalue";i:0;s:8:"maxvalue";i:0;s:3:"row";i:8;s:3:"col";s:1:"F";}s:2:"G6";a:5:{s:6:"serial";i:102;s:8:"minvalue";i:0;s:8:"maxvalue";i:0;s:3:"row";i:8;s:3:"col";s:1:"G";}s:2:"H6";a:5:{s:6:"serial";i:103;s:8:"minvalue";i:0;s:8:"maxvalue";i:0;s:3:"row";i:8;s:3:"col";s:1:"H";}s:2:"I6";a:5:{s:6:"serial";i:104;s:8:"minvalue";i:0;s:8:"maxvalue";i:0;s:3:"row";i:8;s:3:"col";s:1:"I";}s:2:"J6";a:5:{s:6:"serial";i:105;s:8:"minvalue";i:0;s:8:"maxvalue";i:0;s:3:"row";i:8;s:3:"col";s:1:"J";}s:2:"K6";a:5:{s:6:"serial";i:106;s:8:"minvalue";i:0;s:8:"maxvalue";i:0;s:3:"row";i:8;s:3:"col";s:1:"K";}s:2:"L6";a:5:{s:6:"serial";i:107;s:8:"minvalue";i:0;s:8:"maxvalue";i:0;s:3:"row";i:8;s:3:"col";s:1:"L";}s:3:"C10";a:3:{s:4:"type";a:1:{i:0;s:2:"BN";}s:3:"row";s:2:"10";s:3:"col";s:1:"D";}s:3:"C11";a:3:{s:4:"type";a:1:{i:0;s:3:"BNC";}s:3:"row";s:2:"11";s:3:"col";s:1:"D";}s:3:"C13";a:3:{s:4:"type";a:9:{i:0;s:2:"BR";i:1;s:2:"BO";i:2;s:2:"FO";i:3;s:3:"FCO";i:4;s:4:"FOCR";i:5;s:2:"BM";i:6;s:2:"FM";i:7;s:3:"FCM";i:8;s:4:"FMCR";}s:3:"row";s:2:"13";s:3:"col";s:1:"D";}s:3:"C14";a:3:{s:4:"type";a:2:{i:0;s:3:"BCS";i:1;s:3:"FCS";}s:3:"row";s:2:"14";s:3:"col";s:1:"D";}s:3:"C16";a:3:{s:4:"type";a:1:{i:0;s:4:"BI_S";}s:3:"row";s:2:"16";s:3:"col";s:1:"D";}s:3:"C17";a:3:{s:4:"type";a:1:{i:0;s:5:"BI_PT";}s:3:"row";s:2:"17";s:3:"col";s:1:"D";}s:3:"C18";a:3:{s:4:"type";a:1:{i:0;s:5:"BI_SP";}s:3:"row";s:2:"18";s:3:"col";s:1:"D";}s:3:"C19";a:3:{s:4:"type";a:1:{i:0;s:5:"BI_IG";}s:3:"row";s:2:"19";s:3:"col";s:1:"D";}s:3:"C21";a:3:{s:4:"type";a:1:{i:0;s:4:"BASM";}s:3:"row";s:2:"21";s:3:"col";s:1:"D";}s:3:"C23";a:3:{s:4:"type";a:1:{i:0;s:6:"BE_RTS";}s:3:"row";s:2:"23";s:3:"col";s:1:"D";}s:3:"C24";a:3:{s:4:"type";a:1:{i:0;s:4:"BE_R";}s:3:"row";s:2:"24";s:3:"col";s:1:"D";}s:3:"C25";a:3:{s:4:"type";a:1:{i:0;s:5:"AGEPI";}s:3:"row";s:2:"25";s:3:"col";s:1:"D";}s:3:"C26";a:3:{s:4:"type";a:1:{i:0;s:5:"CNIRN";}s:3:"row";s:2:"26";s:3:"col";s:1:"D";}s:3:"C27";a:3:{s:4:"type";a:1:{i:0;s:4:"BPRM";}s:3:"row";s:2:"27";s:3:"col";s:1:"D";}s:3:"C29";a:3:{s:4:"type";a:1:{i:0;s:6:"BM_USM";}s:3:"row";s:2:"29";s:3:"col";s:1:"D";}s:3:"C30";a:3:{s:4:"type";a:1:{i:0;s:4:"BM_S";}s:3:"row";s:2:"30";s:3:"col";s:1:"D";}s:3:"C31";a:3:{s:4:"type";a:1:{i:0;s:4:"BM_R";}s:3:"row";s:2:"31";s:3:"col";s:1:"D";}s:3:"C34";a:3:{s:4:"type";a:1:{i:0;s:5:"BA_RS";}s:3:"row";s:2:"34";s:3:"col";s:1:"D";}s:3:"C35";a:3:{s:4:"type";a:1:{i:0;s:5:"BA_PT";}s:3:"row";s:2:"35";s:3:"col";s:1:"D";}s:3:"C36";a:3:{s:4:"type";a:1:{i:0;s:4:"BA_R";}s:3:"row";s:2:"36";s:3:"col";s:1:"D";}s:3:"C39";a:3:{s:4:"type";a:1:{i:0;s:5:"BE_RM";}s:3:"row";s:2:"39";s:3:"col";s:1:"D";}s:3:"C40";a:3:{s:4:"type";a:1:{i:0;s:5:"BE_PT";}s:3:"row";s:2:"40";s:3:"col";s:1:"D";}s:3:"C42";a:3:{s:4:"type";a:1:{i:0;s:5:"BT_RM";}s:3:"row";s:2:"42";s:3:"col";s:1:"D";}s:3:"C43";a:3:{s:4:"type";a:1:{i:0;s:5:"BT_PT";}s:3:"row";s:2:"43";s:3:"col";s:1:"D";}s:3:"C44";a:3:{s:4:"type";a:1:{i:0;s:5:"PT_SP";}s:3:"row";s:2:"44";s:3:"col";s:1:"D";}s:3:"C46";a:3:{s:4:"type";a:1:{i:0;s:6:"BAM_RM";}s:3:"row";s:2:"46";s:3:"col";s:1:"D";}s:3:"C47";a:3:{s:4:"type";a:1:{i:0;s:6:"BAM_PT";}s:3:"row";s:2:"47";s:3:"col";s:1:"D";}}</t>
  </si>
  <si>
    <t>Filială Municipală p-u copii</t>
  </si>
  <si>
    <t>FCM</t>
  </si>
  <si>
    <t>a:48:{s:2:"E7";a:5:{s:6:"serial";i:108;s:8:"minvalue";i:0;s:8:"maxvalue";i:0;s:3:"row";i:9;s:3:"col";s:1:"E";}s:2:"F7";a:5:{s:6:"serial";i:109;s:8:"minvalue";i:0;s:8:"maxvalue";i:0;s:3:"row";i:9;s:3:"col";s:1:"F";}s:2:"G7";a:5:{s:6:"serial";i:110;s:8:"minvalue";i:0;s:8:"maxvalue";i:0;s:3:"row";i:9;s:3:"col";s:1:"G";}s:2:"H7";a:5:{s:6:"serial";i:111;s:8:"minvalue";i:0;s:8:"maxvalue";i:0;s:3:"row";i:9;s:3:"col";s:1:"H";}s:2:"I7";a:5:{s:6:"serial";i:112;s:8:"minvalue";i:0;s:8:"maxvalue";i:0;s:3:"row";i:9;s:3:"col";s:1:"I";}s:2:"J7";a:5:{s:6:"serial";i:113;s:8:"minvalue";i:0;s:8:"maxvalue";i:0;s:3:"row";i:9;s:3:"col";s:1:"J";}s:2:"K7";a:5:{s:6:"serial";i:114;s:8:"minvalue";i:0;s:8:"maxvalue";i:0;s:3:"row";i:9;s:3:"col";s:1:"K";}s:2:"L7";a:5:{s:6:"serial";i:115;s:8:"minvalue";i:0;s:8:"maxvalue";i:0;s:3:"row";i:9;s:3:"col";s:1:"L";}s:2:"M7";a:5:{s:6:"serial";i:116;s:8:"minvalue";i:0;s:8:"maxvalue";i:0;s:3:"row";i:9;s:3:"col";s:1:"M";}s:2:"N7";a:5:{s:6:"serial";i:117;s:8:"minvalue";i:0;s:8:"maxvalue";i:0;s:3:"row";i:9;s:3:"col";s:1:"N";}s:2:"O7";a:5:{s:6:"serial";i:118;s:8:"minvalue";i:0;s:8:"maxvalue";i:0;s:3:"row";i:9;s:3:"col";s:1:"O";}s:2:"P7";a:5:{s:6:"serial";i:119;s:8:"minvalue";i:0;s:8:"maxvalue";i:0;s:3:"row";i:9;s:3:"col";s:1:"P";}s:2:"Q7";a:5:{s:6:"serial";i:120;s:8:"minvalue";i:0;s:8:"maxvalue";i:0;s:3:"row";i:9;s:3:"col";s:1:"Q";}s:2:"R7";a:5:{s:6:"serial";i:121;s:8:"minvalue";i:0;s:8:"maxvalue";i:0;s:3:"row";i:9;s:3:"col";s:1:"R";}s:2:"S7";a:5:{s:6:"serial";i:122;s:8:"minvalue";i:0;s:8:"maxvalue";i:0;s:3:"row";i:9;s:3:"col";s:1:"S";}s:2:"T7";a:5:{s:6:"serial";i:123;s:8:"minvalue";i:0;s:8:"maxvalue";i:0;s:3:"row";i:9;s:3:"col";s:1:"T";}s:2:"U7";a:5:{s:6:"serial";i:124;s:8:"minvalue";i:0;s:8:"maxvalue";i:0;s:3:"row";i:9;s:3:"col";s:1:"U";}s:2:"V7";a:5:{s:6:"serial";i:125;s:8:"minvalue";i:0;s:8:"maxvalue";i:0;s:3:"row";i:9;s:3:"col";s:1:"V";}s:2:"W7";a:5:{s:6:"serial";i:126;s:8:"minvalue";i:0;s:8:"maxvalue";i:0;s:3:"row";i:9;s:3:"col";s:1:"W";}s:2:"X7";a:5:{s:6:"serial";i:127;s:8:"minvalue";i:0;s:8:"maxvalue";i:0;s:3:"row";i:9;s:3:"col";s:1:"X";}s:2:"Y7";a:5:{s:6:"serial";i:128;s:8:"minvalue";i:0;s:8:"maxvalue";i:0;s:3:"row";i:9;s:3:"col";s:1:"Y";}s:3:"C11";a:3:{s:4:"type";a:1:{i:0;s:2:"BN";}s:3:"row";s:2:"11";s:3:"col";s:1:"D";}s:3:"C12";a:3:{s:4:"type";a:1:{i:0;s:3:"BNC";}s:3:"row";s:2:"12";s:3:"col";s:1:"D";}s:3:"C14";a:3:{s:4:"type";a:9:{i:0;s:2:"BR";i:1;s:2:"BO";i:2;s:2:"FO";i:3;s:3:"FCO";i:4;s:4:"FOCR";i:5;s:2:"BM";i:6;s:2:"FM";i:7;s:3:"FCM";i:8;s:4:"FMCR";}s:3:"row";s:2:"14";s:3:"col";s:1:"D";}s:3:"C15";a:3:{s:4:"type";a:2:{i:0;s:3:"BCS";i:1;s:3:"FCS";}s:3:"row";s:2:"15";s:3:"col";s:1:"D";}s:3:"C17";a:3:{s:4:"type";a:1:{i:0;s:4:"BI_S";}s:3:"row";s:2:"17";s:3:"col";s:1:"D";}s:3:"C18";a:3:{s:4:"type";a:1:{i:0;s:5:"BI_PT";}s:3:"row";s:2:"18";s:3:"col";s:1:"D";}s:3:"C19";a:3:{s:4:"type";a:1:{i:0;s:5:"BI_SP";}s:3:"row";s:2:"19";s:3:"col";s:1:"D";}s:3:"C20";a:3:{s:4:"type";a:1:{i:0;s:5:"BI_IG";}s:3:"row";s:2:"20";s:3:"col";s:1:"D";}s:3:"C22";a:3:{s:4:"type";a:1:{i:0;s:4:"BASM";}s:3:"row";s:2:"22";s:3:"col";s:1:"D";}s:3:"C24";a:3:{s:4:"type";a:1:{i:0;s:6:"BE_RTS";}s:3:"row";s:2:"24";s:3:"col";s:1:"D";}s:3:"C25";a:3:{s:4:"type";a:1:{i:0;s:4:"BE_R";}s:3:"row";s:2:"25";s:3:"col";s:1:"D";}s:3:"C26";a:3:{s:4:"type";a:1:{i:0;s:5:"AGEPI";}s:3:"row";s:2:"26";s:3:"col";s:1:"D";}s:3:"C27";a:3:{s:4:"type";a:1:{i:0;s:5:"CNIRN";}s:3:"row";s:2:"27";s:3:"col";s:1:"D";}s:3:"C28";a:3:{s:4:"type";a:1:{i:0;s:4:"BPRM";}s:3:"row";s:2:"28";s:3:"col";s:1:"D";}s:3:"C30";a:3:{s:4:"type";a:1:{i:0;s:6:"BM_USM";}s:3:"row";s:2:"30";s:3:"col";s:1:"D";}s:3:"C31";a:3:{s:4:"type";a:1:{i:0;s:4:"BM_S";}s:3:"row";s:2:"31";s:3:"col";s:1:"D";}s:3:"C32";a:3:{s:4:"type";a:1:{i:0;s:4:"BM_R";}s:3:"row";s:2:"32";s:3:"col";s:1:"D";}s:3:"C35";a:3:{s:4:"type";a:1:{i:0;s:5:"BA_RS";}s:3:"row";s:2:"35";s:3:"col";s:1:"D";}s:3:"C36";a:3:{s:4:"type";a:1:{i:0;s:5:"BA_PT";}s:3:"row";s:2:"36";s:3:"col";s:1:"D";}s:3:"C37";a:3:{s:4:"type";a:1:{i:0;s:4:"BA_R";}s:3:"row";s:2:"37";s:3:"col";s:1:"D";}s:3:"C40";a:3:{s:4:"type";a:1:{i:0;s:5:"BE_RM";}s:3:"row";s:2:"40";s:3:"col";s:1:"D";}s:3:"C41";a:3:{s:4:"type";a:1:{i:0;s:5:"BE_PT";}s:3:"row";s:2:"41";s:3:"col";s:1:"D";}s:3:"C43";a:3:{s:4:"type";a:1:{i:0;s:5:"BT_RM";}s:3:"row";s:2:"43";s:3:"col";s:1:"D";}s:3:"C44";a:3:{s:4:"type";a:1:{i:0;s:5:"BT_PT";}s:3:"row";s:2:"44";s:3:"col";s:1:"D";}s:3:"C45";a:3:{s:4:"type";a:1:{i:0;s:5:"PT_SP";}s:3:"row";s:2:"45";s:3:"col";s:1:"D";}s:3:"C47";a:3:{s:4:"type";a:1:{i:0;s:6:"BAM_RM";}s:3:"row";s:2:"47";s:3:"col";s:1:"D";}s:3:"C48";a:3:{s:4:"type";a:1:{i:0;s:6:"BAM_PT";}s:3:"row";s:2:"48";s:3:"col";s:1:"D";}}</t>
  </si>
  <si>
    <t>Filială Orășenească p-u copii</t>
  </si>
  <si>
    <t>FCO</t>
  </si>
  <si>
    <t>a:34:{s:2:"E7";a:5:{s:6:"serial";i:129;s:8:"minvalue";i:0;s:8:"maxvalue";i:0;s:3:"row";i:9;s:3:"col";s:1:"E";}s:2:"F7";a:5:{s:6:"serial";i:130;s:8:"minvalue";i:0;s:8:"maxvalue";i:0;s:3:"row";i:9;s:3:"col";s:1:"F";}s:2:"G7";a:5:{s:6:"serial";i:131;s:8:"minvalue";i:0;s:8:"maxvalue";i:0;s:3:"row";i:9;s:3:"col";s:1:"G";}s:2:"H7";a:5:{s:6:"serial";i:132;s:8:"minvalue";i:0;s:8:"maxvalue";i:0;s:3:"row";i:9;s:3:"col";s:1:"H";}s:2:"I7";a:5:{s:6:"serial";i:133;s:8:"minvalue";i:0;s:8:"maxvalue";i:0;s:3:"row";i:9;s:3:"col";s:1:"I";}s:2:"J7";a:5:{s:6:"serial";i:134;s:8:"minvalue";i:0;s:8:"maxvalue";i:0;s:3:"row";i:9;s:3:"col";s:1:"J";}s:2:"K7";a:5:{s:6:"serial";i:135;s:8:"minvalue";i:0;s:8:"maxvalue";i:0;s:3:"row";i:9;s:3:"col";s:1:"K";}s:3:"C11";a:3:{s:4:"type";a:1:{i:0;s:2:"BN";}s:3:"row";s:2:"11";s:3:"col";s:1:"D";}s:3:"C12";a:3:{s:4:"type";a:1:{i:0;s:3:"BNC";}s:3:"row";s:2:"12";s:3:"col";s:1:"D";}s:3:"C14";a:3:{s:4:"type";a:9:{i:0;s:2:"BR";i:1;s:2:"BO";i:2;s:2:"FO";i:3;s:3:"FCO";i:4;s:4:"FOCR";i:5;s:2:"BM";i:6;s:2:"FM";i:7;s:3:"FCM";i:8;s:4:"FMCR";}s:3:"row";s:2:"14";s:3:"col";s:1:"D";}s:3:"C15";a:3:{s:4:"type";a:2:{i:0;s:3:"BCS";i:1;s:3:"FCS";}s:3:"row";s:2:"15";s:3:"col";s:1:"D";}s:3:"C17";a:3:{s:4:"type";a:1:{i:0;s:4:"BI_S";}s:3:"row";s:2:"17";s:3:"col";s:1:"D";}s:3:"C18";a:3:{s:4:"type";a:1:{i:0;s:5:"BI_PT";}s:3:"row";s:2:"18";s:3:"col";s:1:"D";}s:3:"C19";a:3:{s:4:"type";a:1:{i:0;s:5:"BI_SP";}s:3:"row";s:2:"19";s:3:"col";s:1:"D";}s:3:"C20";a:3:{s:4:"type";a:1:{i:0;s:5:"BI_IG";}s:3:"row";s:2:"20";s:3:"col";s:1:"D";}s:3:"C22";a:3:{s:4:"type";a:1:{i:0;s:4:"BASM";}s:3:"row";s:2:"22";s:3:"col";s:1:"D";}s:3:"C24";a:3:{s:4:"type";a:1:{i:0;s:6:"BE_RTS";}s:3:"row";s:2:"24";s:3:"col";s:1:"D";}s:3:"C25";a:3:{s:4:"type";a:1:{i:0;s:4:"BE_R";}s:3:"row";s:2:"25";s:3:"col";s:1:"D";}s:3:"C26";a:3:{s:4:"type";a:1:{i:0;s:5:"AGEPI";}s:3:"row";s:2:"26";s:3:"col";s:1:"D";}s:3:"C27";a:3:{s:4:"type";a:1:{i:0;s:5:"CNIRN";}s:3:"row";s:2:"27";s:3:"col";s:1:"D";}s:3:"C28";a:3:{s:4:"type";a:1:{i:0;s:4:"BPRM";}s:3:"row";s:2:"28";s:3:"col";s:1:"D";}s:3:"C30";a:3:{s:4:"type";a:1:{i:0;s:6:"BM_USM";}s:3:"row";s:2:"30";s:3:"col";s:1:"D";}s:3:"C31";a:3:{s:4:"type";a:1:{i:0;s:4:"BM_S";}s:3:"row";s:2:"31";s:3:"col";s:1:"D";}s:3:"C32";a:3:{s:4:"type";a:1:{i:0;s:4:"BM_R";}s:3:"row";s:2:"32";s:3:"col";s:1:"D";}s:3:"C35";a:3:{s:4:"type";a:1:{i:0;s:5:"BA_RS";}s:3:"row";s:2:"35";s:3:"col";s:1:"D";}s:3:"C36";a:3:{s:4:"type";a:1:{i:0;s:5:"BA_PT";}s:3:"row";s:2:"36";s:3:"col";s:1:"D";}s:3:"C37";a:3:{s:4:"type";a:1:{i:0;s:4:"BA_R";}s:3:"row";s:2:"37";s:3:"col";s:1:"D";}s:3:"C40";a:3:{s:4:"type";a:1:{i:0;s:5:"BE_RM";}s:3:"row";s:2:"40";s:3:"col";s:1:"D";}s:3:"C41";a:3:{s:4:"type";a:1:{i:0;s:5:"BE_PT";}s:3:"row";s:2:"41";s:3:"col";s:1:"D";}s:3:"C43";a:3:{s:4:"type";a:1:{i:0;s:5:"BT_RM";}s:3:"row";s:2:"43";s:3:"col";s:1:"D";}s:3:"C44";a:3:{s:4:"type";a:1:{i:0;s:5:"BT_PT";}s:3:"row";s:2:"44";s:3:"col";s:1:"D";}s:3:"C45";a:3:{s:4:"type";a:1:{i:0;s:5:"PT_SP";}s:3:"row";s:2:"45";s:3:"col";s:1:"D";}s:3:"C47";a:3:{s:4:"type";a:1:{i:0;s:6:"BAM_RM";}s:3:"row";s:2:"47";s:3:"col";s:1:"D";}s:3:"C48";a:3:{s:4:"type";a:1:{i:0;s:6:"BAM_PT";}s:3:"row";s:2:"48";s:3:"col";s:1:"D";}}</t>
  </si>
  <si>
    <t>Filială Municipală de Carte Română</t>
  </si>
  <si>
    <t>FMCR</t>
  </si>
  <si>
    <t>a:35:{s:2:"E7";a:5:{s:6:"serial";i:136;s:8:"minvalue";i:0;s:8:"maxvalue";i:0;s:3:"row";i:9;s:3:"col";s:1:"E";}s:2:"F7";a:5:{s:6:"serial";i:137;s:8:"minvalue";i:0;s:8:"maxvalue";i:0;s:3:"row";i:9;s:3:"col";s:1:"F";}s:2:"G7";a:5:{s:6:"serial";i:138;s:8:"minvalue";i:0;s:8:"maxvalue";i:0;s:3:"row";i:9;s:3:"col";s:1:"G";}s:2:"H7";a:5:{s:6:"serial";i:139;s:8:"minvalue";i:0;s:8:"maxvalue";i:0;s:3:"row";i:9;s:3:"col";s:1:"H";}s:2:"I7";a:5:{s:6:"serial";i:140;s:8:"minvalue";i:0;s:8:"maxvalue";i:0;s:3:"row";i:9;s:3:"col";s:1:"I";}s:2:"J7";a:5:{s:6:"serial";i:141;s:8:"minvalue";i:0;s:8:"maxvalue";i:0;s:3:"row";i:9;s:3:"col";s:1:"J";}s:2:"K7";a:5:{s:6:"serial";i:142;s:8:"minvalue";i:0;s:8:"maxvalue";i:0;s:3:"row";i:9;s:3:"col";s:1:"K";}s:2:"L7";a:5:{s:6:"serial";i:143;s:8:"minvalue";i:0;s:8:"maxvalue";i:0;s:3:"row";i:9;s:3:"col";s:1:"L";}s:3:"C11";a:3:{s:4:"type";a:1:{i:0;s:2:"BN";}s:3:"row";s:2:"11";s:3:"col";s:1:"D";}s:3:"C12";a:3:{s:4:"type";a:1:{i:0;s:3:"BNC";}s:3:"row";s:2:"12";s:3:"col";s:1:"D";}s:3:"C14";a:3:{s:4:"type";a:9:{i:0;s:2:"BR";i:1;s:2:"BO";i:2;s:2:"FO";i:3;s:3:"FCO";i:4;s:4:"FOCR";i:5;s:2:"BM";i:6;s:2:"FM";i:7;s:3:"FCM";i:8;s:4:"FMCR";}s:3:"row";s:2:"14";s:3:"col";s:1:"D";}s:3:"C15";a:3:{s:4:"type";a:2:{i:0;s:3:"BCS";i:1;s:3:"FCS";}s:3:"row";s:2:"15";s:3:"col";s:1:"D";}s:3:"C17";a:3:{s:4:"type";a:1:{i:0;s:4:"BI_S";}s:3:"row";s:2:"17";s:3:"col";s:1:"D";}s:3:"C18";a:3:{s:4:"type";a:1:{i:0;s:5:"BI_PT";}s:3:"row";s:2:"18";s:3:"col";s:1:"D";}s:3:"C19";a:3:{s:4:"type";a:1:{i:0;s:5:"BI_SP";}s:3:"row";s:2:"19";s:3:"col";s:1:"D";}s:3:"C20";a:3:{s:4:"type";a:1:{i:0;s:5:"BI_IG";}s:3:"row";s:2:"20";s:3:"col";s:1:"D";}s:3:"C22";a:3:{s:4:"type";a:1:{i:0;s:4:"BASM";}s:3:"row";s:2:"22";s:3:"col";s:1:"D";}s:3:"C24";a:3:{s:4:"type";a:1:{i:0;s:6:"BE_RTS";}s:3:"row";s:2:"24";s:3:"col";s:1:"D";}s:3:"C25";a:3:{s:4:"type";a:1:{i:0;s:4:"BE_R";}s:3:"row";s:2:"25";s:3:"col";s:1:"D";}s:3:"C26";a:3:{s:4:"type";a:1:{i:0;s:5:"AGEPI";}s:3:"row";s:2:"26";s:3:"col";s:1:"D";}s:3:"C27";a:3:{s:4:"type";a:1:{i:0;s:5:"CNIRN";}s:3:"row";s:2:"27";s:3:"col";s:1:"D";}s:3:"C28";a:3:{s:4:"type";a:1:{i:0;s:4:"BPRM";}s:3:"row";s:2:"28";s:3:"col";s:1:"D";}s:3:"C30";a:3:{s:4:"type";a:1:{i:0;s:6:"BM_USM";}s:3:"row";s:2:"30";s:3:"col";s:1:"D";}s:3:"C31";a:3:{s:4:"type";a:1:{i:0;s:4:"BM_S";}s:3:"row";s:2:"31";s:3:"col";s:1:"D";}s:3:"C32";a:3:{s:4:"type";a:1:{i:0;s:4:"BM_R";}s:3:"row";s:2:"32";s:3:"col";s:1:"D";}s:3:"C35";a:3:{s:4:"type";a:1:{i:0;s:5:"BA_RS";}s:3:"row";s:2:"35";s:3:"col";s:1:"D";}s:3:"C36";a:3:{s:4:"type";a:1:{i:0;s:5:"BA_PT";}s:3:"row";s:2:"36";s:3:"col";s:1:"D";}s:3:"C37";a:3:{s:4:"type";a:1:{i:0;s:4:"BA_R";}s:3:"row";s:2:"37";s:3:"col";s:1:"D";}s:3:"C40";a:3:{s:4:"type";a:1:{i:0;s:5:"BE_RM";}s:3:"row";s:2:"40";s:3:"col";s:1:"D";}s:3:"C41";a:3:{s:4:"type";a:1:{i:0;s:5:"BE_PT";}s:3:"row";s:2:"41";s:3:"col";s:1:"D";}s:3:"C43";a:3:{s:4:"type";a:1:{i:0;s:5:"BT_RM";}s:3:"row";s:2:"43";s:3:"col";s:1:"D";}s:3:"C44";a:3:{s:4:"type";a:1:{i:0;s:5:"BT_PT";}s:3:"row";s:2:"44";s:3:"col";s:1:"D";}s:3:"C45";a:3:{s:4:"type";a:1:{i:0;s:5:"PT_SP";}s:3:"row";s:2:"45";s:3:"col";s:1:"D";}s:3:"C47";a:3:{s:4:"type";a:1:{i:0;s:6:"BAM_RM";}s:3:"row";s:2:"47";s:3:"col";s:1:"D";}s:3:"C48";a:3:{s:4:"type";a:1:{i:0;s:6:"BAM_PT";}s:3:"row";s:2:"48";s:3:"col";s:1:"D";}}</t>
  </si>
  <si>
    <t>Filială Orășenească de Carte Română</t>
  </si>
  <si>
    <t>FOCR</t>
  </si>
  <si>
    <t>Biblioteca Copii</t>
  </si>
  <si>
    <t>BC</t>
  </si>
  <si>
    <t>Biblioteci din instituţiile de învăţământ profesional tehnic secundar - şcoli profesionale</t>
  </si>
  <si>
    <t>BT_SP</t>
  </si>
  <si>
    <t xml:space="preserve"> privind activitatea Sistemului Național de Biblioteci  în anul 2021</t>
  </si>
  <si>
    <t>APROB</t>
  </si>
  <si>
    <t>Director general</t>
  </si>
  <si>
    <t>Elena Pintilei</t>
  </si>
  <si>
    <t xml:space="preserve">al Bibliotecii Naționale </t>
  </si>
  <si>
    <t xml:space="preserve">a Republicii Moldova </t>
  </si>
  <si>
    <t xml:space="preserve">   Destinația:    Ministerul Culturii al Republicii Moldova  </t>
  </si>
  <si>
    <t xml:space="preserve">   Prezintă : Biblioteca Națională a Republicii Moldova                                                                                                 
</t>
  </si>
  <si>
    <r>
      <rPr>
        <b/>
        <sz val="10"/>
        <color rgb="FF000000"/>
        <rFont val="Times New Roman"/>
        <family val="1"/>
      </rPr>
      <t xml:space="preserve">     Elaborat</t>
    </r>
    <r>
      <rPr>
        <sz val="10"/>
        <color rgb="FF000000"/>
        <rFont val="Times New Roman"/>
        <family val="1"/>
      </rPr>
      <t>: POPA  Valentina, șef Centru de Statistică BNRM</t>
    </r>
  </si>
  <si>
    <r>
      <rPr>
        <b/>
        <sz val="10"/>
        <color rgb="FF000000"/>
        <rFont val="Times New Roman"/>
        <family val="1"/>
      </rPr>
      <t xml:space="preserve">    Date de contact</t>
    </r>
    <r>
      <rPr>
        <sz val="10"/>
        <color rgb="FF000000"/>
        <rFont val="Times New Roman"/>
        <family val="1"/>
      </rPr>
      <t>:</t>
    </r>
  </si>
  <si>
    <r>
      <t xml:space="preserve">    </t>
    </r>
    <r>
      <rPr>
        <b/>
        <sz val="10"/>
        <color rgb="FF000000"/>
        <rFont val="Times New Roman"/>
        <family val="1"/>
      </rPr>
      <t>Tel.</t>
    </r>
    <r>
      <rPr>
        <sz val="10"/>
        <color rgb="FF000000"/>
        <rFont val="Times New Roman"/>
        <family val="1"/>
      </rPr>
      <t>: 022 22 240070, mob.069308091</t>
    </r>
  </si>
  <si>
    <r>
      <t xml:space="preserve">     </t>
    </r>
    <r>
      <rPr>
        <b/>
        <sz val="10"/>
        <color rgb="FF000000"/>
        <rFont val="Times New Roman"/>
        <family val="1"/>
      </rPr>
      <t>E-mail:</t>
    </r>
    <r>
      <rPr>
        <sz val="10"/>
        <color rgb="FF000000"/>
        <rFont val="Times New Roman"/>
        <family val="1"/>
      </rPr>
      <t xml:space="preserve"> statistica@bnrm.md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</si>
</sst>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 x14ac:knownFonts="1">
    <font>
      <sz val="10"/>
      <color rgb="FF000000"/>
      <name val="Arial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8"/>
      <color rgb="FFFF0000"/>
      <name val="Times New Roman"/>
      <family val="1"/>
      <charset val="204"/>
    </font>
    <font>
      <b/>
      <sz val="10"/>
      <color rgb="FFFF0000"/>
      <name val="Cambria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000000"/>
      <name val="Cambria"/>
      <family val="1"/>
      <charset val="204"/>
    </font>
    <font>
      <sz val="10"/>
      <color rgb="FFFF0000"/>
      <name val="Cambria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FF"/>
      <name val="Cambria"/>
      <family val="1"/>
      <charset val="204"/>
    </font>
    <font>
      <b/>
      <sz val="10"/>
      <color rgb="FF0000FF"/>
      <name val="Cambria"/>
      <family val="1"/>
      <charset val="204"/>
    </font>
    <font>
      <b/>
      <sz val="11"/>
      <color rgb="FF1F0ABE"/>
      <name val="Times New Roman"/>
      <family val="1"/>
      <charset val="204"/>
    </font>
    <font>
      <b/>
      <sz val="10"/>
      <color rgb="FFC00000"/>
      <name val="Cambria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1F0ABE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1F0ABE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rgb="FF1F0ABE"/>
      <name val="Arial"/>
      <family val="2"/>
      <charset val="204"/>
    </font>
    <font>
      <sz val="8"/>
      <color rgb="FFFF0000"/>
      <name val="Times New Roman"/>
      <family val="1"/>
      <charset val="204"/>
    </font>
    <font>
      <sz val="11"/>
      <color rgb="FFFFFFFF"/>
      <name val="Calibri"/>
      <family val="2"/>
      <charset val="204"/>
    </font>
    <font>
      <b/>
      <sz val="11"/>
      <color rgb="FF0000FF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</font>
    <font>
      <b/>
      <sz val="11"/>
      <color rgb="FF1F0ABE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1"/>
      <color rgb="FF2507D7"/>
      <name val="Times New Roman"/>
      <family val="1"/>
      <charset val="204"/>
    </font>
    <font>
      <sz val="10"/>
      <color rgb="FF2507D7"/>
      <name val="Arial"/>
      <family val="2"/>
    </font>
    <font>
      <sz val="11"/>
      <color theme="1"/>
      <name val="Times New Roman"/>
      <family val="1"/>
    </font>
    <font>
      <sz val="10"/>
      <color rgb="FF2507D7"/>
      <name val="Times New Roman"/>
      <family val="1"/>
      <charset val="204"/>
    </font>
    <font>
      <sz val="10"/>
      <color rgb="FF2507D7"/>
      <name val="Arial"/>
      <family val="2"/>
      <charset val="204"/>
    </font>
    <font>
      <sz val="12"/>
      <color rgb="FF2507D7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ABF8F"/>
        <bgColor rgb="FFFABF8F"/>
      </patternFill>
    </fill>
    <fill>
      <patternFill patternType="solid">
        <fgColor rgb="FFF2DBDB"/>
        <bgColor rgb="FFF2DBDB"/>
      </patternFill>
    </fill>
    <fill>
      <patternFill patternType="solid">
        <fgColor rgb="FFD6E3BC"/>
        <bgColor rgb="FFD6E3BC"/>
      </patternFill>
    </fill>
    <fill>
      <patternFill patternType="solid">
        <fgColor rgb="FFDBE5F1"/>
        <bgColor rgb="FFDBE5F1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1">
    <xf numFmtId="0" fontId="0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vertical="top"/>
    </xf>
    <xf numFmtId="0" fontId="2" fillId="2" borderId="12" xfId="0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top" wrapText="1"/>
    </xf>
    <xf numFmtId="1" fontId="1" fillId="3" borderId="9" xfId="0" applyNumberFormat="1" applyFont="1" applyFill="1" applyBorder="1" applyAlignment="1">
      <alignment horizontal="center" vertical="top"/>
    </xf>
    <xf numFmtId="1" fontId="1" fillId="3" borderId="8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center" wrapText="1"/>
    </xf>
    <xf numFmtId="1" fontId="1" fillId="0" borderId="10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/>
    </xf>
    <xf numFmtId="1" fontId="1" fillId="3" borderId="10" xfId="0" applyNumberFormat="1" applyFont="1" applyFill="1" applyBorder="1" applyAlignment="1">
      <alignment horizontal="center" vertical="top"/>
    </xf>
    <xf numFmtId="1" fontId="1" fillId="3" borderId="4" xfId="0" applyNumberFormat="1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vertical="top"/>
    </xf>
    <xf numFmtId="0" fontId="2" fillId="4" borderId="13" xfId="0" applyFont="1" applyFill="1" applyBorder="1" applyAlignment="1">
      <alignment horizontal="left" vertical="center"/>
    </xf>
    <xf numFmtId="1" fontId="1" fillId="4" borderId="10" xfId="0" applyNumberFormat="1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top" wrapText="1"/>
    </xf>
    <xf numFmtId="0" fontId="13" fillId="5" borderId="12" xfId="0" applyFont="1" applyFill="1" applyBorder="1" applyAlignment="1">
      <alignment vertical="top"/>
    </xf>
    <xf numFmtId="0" fontId="13" fillId="5" borderId="13" xfId="0" applyFont="1" applyFill="1" applyBorder="1" applyAlignment="1">
      <alignment horizontal="left" vertical="center" wrapText="1"/>
    </xf>
    <xf numFmtId="1" fontId="10" fillId="5" borderId="10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vertical="top"/>
    </xf>
    <xf numFmtId="0" fontId="2" fillId="3" borderId="13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left" vertical="top" wrapText="1"/>
    </xf>
    <xf numFmtId="0" fontId="13" fillId="6" borderId="12" xfId="0" applyFont="1" applyFill="1" applyBorder="1" applyAlignment="1">
      <alignment vertical="top"/>
    </xf>
    <xf numFmtId="0" fontId="13" fillId="6" borderId="13" xfId="0" applyFont="1" applyFill="1" applyBorder="1" applyAlignment="1">
      <alignment horizontal="left" vertical="center" wrapText="1"/>
    </xf>
    <xf numFmtId="1" fontId="10" fillId="6" borderId="10" xfId="0" applyNumberFormat="1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left" vertical="top" wrapText="1"/>
    </xf>
    <xf numFmtId="0" fontId="15" fillId="7" borderId="10" xfId="0" applyFont="1" applyFill="1" applyBorder="1" applyAlignment="1">
      <alignment horizontal="left" vertical="top" wrapText="1"/>
    </xf>
    <xf numFmtId="0" fontId="2" fillId="7" borderId="12" xfId="0" applyFont="1" applyFill="1" applyBorder="1" applyAlignment="1">
      <alignment vertical="top"/>
    </xf>
    <xf numFmtId="0" fontId="2" fillId="7" borderId="13" xfId="0" applyFont="1" applyFill="1" applyBorder="1" applyAlignment="1">
      <alignment horizontal="left" vertical="center" wrapText="1"/>
    </xf>
    <xf numFmtId="1" fontId="16" fillId="7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top" wrapText="1"/>
    </xf>
    <xf numFmtId="0" fontId="15" fillId="8" borderId="10" xfId="0" applyFont="1" applyFill="1" applyBorder="1" applyAlignment="1">
      <alignment horizontal="left" vertical="top" wrapText="1"/>
    </xf>
    <xf numFmtId="0" fontId="2" fillId="8" borderId="12" xfId="0" applyFont="1" applyFill="1" applyBorder="1" applyAlignment="1">
      <alignment vertical="top"/>
    </xf>
    <xf numFmtId="0" fontId="0" fillId="8" borderId="12" xfId="0" applyFont="1" applyFill="1" applyBorder="1" applyAlignment="1">
      <alignment vertical="top"/>
    </xf>
    <xf numFmtId="1" fontId="16" fillId="8" borderId="10" xfId="0" applyNumberFormat="1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left" vertical="top" wrapText="1"/>
    </xf>
    <xf numFmtId="0" fontId="15" fillId="7" borderId="10" xfId="0" applyFont="1" applyFill="1" applyBorder="1" applyAlignment="1">
      <alignment wrapText="1"/>
    </xf>
    <xf numFmtId="0" fontId="0" fillId="7" borderId="12" xfId="0" applyFont="1" applyFill="1" applyBorder="1" applyAlignment="1">
      <alignment vertical="top"/>
    </xf>
    <xf numFmtId="0" fontId="9" fillId="0" borderId="10" xfId="0" applyFont="1" applyBorder="1" applyAlignment="1">
      <alignment horizontal="right" vertical="top" wrapText="1"/>
    </xf>
    <xf numFmtId="0" fontId="15" fillId="7" borderId="13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7" fillId="9" borderId="10" xfId="0" applyFont="1" applyFill="1" applyBorder="1" applyAlignment="1">
      <alignment horizontal="left" vertical="center" wrapText="1"/>
    </xf>
    <xf numFmtId="0" fontId="2" fillId="9" borderId="12" xfId="0" applyFont="1" applyFill="1" applyBorder="1" applyAlignment="1">
      <alignment vertical="top"/>
    </xf>
    <xf numFmtId="0" fontId="0" fillId="9" borderId="12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2" borderId="12" xfId="0" applyFont="1" applyFill="1" applyBorder="1" applyAlignment="1">
      <alignment vertical="center"/>
    </xf>
    <xf numFmtId="1" fontId="1" fillId="0" borderId="4" xfId="0" applyNumberFormat="1" applyFont="1" applyBorder="1" applyAlignment="1">
      <alignment horizontal="center" vertical="top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/>
    </xf>
    <xf numFmtId="0" fontId="13" fillId="5" borderId="1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13" fillId="6" borderId="13" xfId="0" applyFont="1" applyFill="1" applyBorder="1" applyAlignment="1">
      <alignment vertical="center" wrapText="1"/>
    </xf>
    <xf numFmtId="0" fontId="13" fillId="5" borderId="1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" fontId="16" fillId="3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5" fillId="8" borderId="10" xfId="0" applyFont="1" applyFill="1" applyBorder="1" applyAlignment="1">
      <alignment wrapText="1"/>
    </xf>
    <xf numFmtId="0" fontId="20" fillId="8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5" fillId="8" borderId="13" xfId="0" applyFont="1" applyFill="1" applyBorder="1" applyAlignment="1">
      <alignment horizontal="left" vertical="top" wrapText="1"/>
    </xf>
    <xf numFmtId="1" fontId="10" fillId="9" borderId="10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/>
    </xf>
    <xf numFmtId="1" fontId="21" fillId="4" borderId="10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0" fontId="2" fillId="8" borderId="0" xfId="0" applyFont="1" applyFill="1" applyAlignment="1">
      <alignment vertical="top"/>
    </xf>
    <xf numFmtId="0" fontId="0" fillId="2" borderId="12" xfId="0" applyFont="1" applyFill="1" applyBorder="1" applyAlignment="1">
      <alignment vertical="top"/>
    </xf>
    <xf numFmtId="0" fontId="2" fillId="3" borderId="12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3" borderId="1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3" borderId="1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vertical="top"/>
    </xf>
    <xf numFmtId="0" fontId="2" fillId="5" borderId="13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4" fillId="8" borderId="10" xfId="0" applyFont="1" applyFill="1" applyBorder="1" applyAlignment="1">
      <alignment horizontal="left" vertical="top" wrapText="1"/>
    </xf>
    <xf numFmtId="0" fontId="2" fillId="8" borderId="13" xfId="0" applyFont="1" applyFill="1" applyBorder="1" applyAlignment="1">
      <alignment horizontal="left" vertical="center" wrapText="1"/>
    </xf>
    <xf numFmtId="0" fontId="0" fillId="3" borderId="12" xfId="0" applyFont="1" applyFill="1" applyBorder="1" applyAlignment="1">
      <alignment vertical="top"/>
    </xf>
    <xf numFmtId="0" fontId="13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2" fillId="0" borderId="2" xfId="0" applyFont="1" applyBorder="1" applyAlignment="1">
      <alignment horizontal="left" vertical="top" wrapText="1"/>
    </xf>
    <xf numFmtId="0" fontId="24" fillId="8" borderId="10" xfId="0" applyFont="1" applyFill="1" applyBorder="1" applyAlignment="1">
      <alignment wrapText="1"/>
    </xf>
    <xf numFmtId="0" fontId="22" fillId="0" borderId="10" xfId="0" applyFont="1" applyBorder="1" applyAlignment="1">
      <alignment horizontal="right" vertical="top" wrapText="1"/>
    </xf>
    <xf numFmtId="0" fontId="24" fillId="7" borderId="10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/>
    </xf>
    <xf numFmtId="0" fontId="24" fillId="7" borderId="13" xfId="0" applyFont="1" applyFill="1" applyBorder="1" applyAlignment="1">
      <alignment horizontal="left" vertical="top" wrapText="1"/>
    </xf>
    <xf numFmtId="0" fontId="25" fillId="0" borderId="0" xfId="0" applyFont="1" applyAlignment="1">
      <alignment vertical="top"/>
    </xf>
    <xf numFmtId="0" fontId="26" fillId="0" borderId="7" xfId="0" applyFont="1" applyBorder="1" applyAlignment="1">
      <alignment vertical="top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top" textRotation="90"/>
    </xf>
    <xf numFmtId="0" fontId="2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top"/>
    </xf>
    <xf numFmtId="0" fontId="2" fillId="5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top"/>
    </xf>
    <xf numFmtId="0" fontId="13" fillId="6" borderId="13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top"/>
    </xf>
    <xf numFmtId="0" fontId="13" fillId="5" borderId="13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top"/>
    </xf>
    <xf numFmtId="0" fontId="2" fillId="9" borderId="12" xfId="0" applyFont="1" applyFill="1" applyBorder="1" applyAlignment="1">
      <alignment horizontal="center" vertical="top"/>
    </xf>
    <xf numFmtId="0" fontId="2" fillId="0" borderId="14" xfId="0" applyFont="1" applyBorder="1" applyAlignment="1">
      <alignment horizontal="center" vertical="center" textRotation="90" wrapText="1"/>
    </xf>
    <xf numFmtId="0" fontId="27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1" fontId="2" fillId="0" borderId="10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top"/>
    </xf>
    <xf numFmtId="1" fontId="2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top"/>
    </xf>
    <xf numFmtId="0" fontId="2" fillId="6" borderId="12" xfId="0" applyFont="1" applyFill="1" applyBorder="1" applyAlignment="1">
      <alignment vertical="top"/>
    </xf>
    <xf numFmtId="0" fontId="2" fillId="6" borderId="13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/>
    </xf>
    <xf numFmtId="0" fontId="2" fillId="9" borderId="19" xfId="0" applyFont="1" applyFill="1" applyBorder="1" applyAlignment="1">
      <alignment vertical="top"/>
    </xf>
    <xf numFmtId="0" fontId="0" fillId="9" borderId="19" xfId="0" applyFont="1" applyFill="1" applyBorder="1" applyAlignment="1">
      <alignment vertical="top"/>
    </xf>
    <xf numFmtId="0" fontId="26" fillId="0" borderId="0" xfId="0" applyFont="1" applyAlignment="1">
      <alignment vertical="top"/>
    </xf>
    <xf numFmtId="1" fontId="2" fillId="0" borderId="0" xfId="0" applyNumberFormat="1" applyFont="1" applyAlignment="1">
      <alignment horizontal="center" vertical="center"/>
    </xf>
    <xf numFmtId="1" fontId="19" fillId="2" borderId="10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vertical="top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 wrapText="1"/>
    </xf>
    <xf numFmtId="0" fontId="2" fillId="10" borderId="12" xfId="0" applyFont="1" applyFill="1" applyBorder="1" applyAlignment="1">
      <alignment vertical="top"/>
    </xf>
    <xf numFmtId="0" fontId="2" fillId="10" borderId="13" xfId="0" applyFont="1" applyFill="1" applyBorder="1" applyAlignment="1">
      <alignment horizontal="left" vertical="center"/>
    </xf>
    <xf numFmtId="1" fontId="1" fillId="10" borderId="10" xfId="0" applyNumberFormat="1" applyFont="1" applyFill="1" applyBorder="1" applyAlignment="1">
      <alignment horizontal="center" vertical="center"/>
    </xf>
    <xf numFmtId="1" fontId="19" fillId="6" borderId="10" xfId="0" applyNumberFormat="1" applyFont="1" applyFill="1" applyBorder="1" applyAlignment="1">
      <alignment horizontal="center" vertical="center"/>
    </xf>
    <xf numFmtId="1" fontId="19" fillId="5" borderId="10" xfId="0" applyNumberFormat="1" applyFont="1" applyFill="1" applyBorder="1" applyAlignment="1">
      <alignment horizontal="center" vertical="center"/>
    </xf>
    <xf numFmtId="0" fontId="27" fillId="8" borderId="12" xfId="0" applyFont="1" applyFill="1" applyBorder="1" applyAlignment="1">
      <alignment vertical="top"/>
    </xf>
    <xf numFmtId="0" fontId="27" fillId="8" borderId="13" xfId="0" applyFont="1" applyFill="1" applyBorder="1" applyAlignment="1">
      <alignment horizontal="left" vertical="center" wrapText="1"/>
    </xf>
    <xf numFmtId="1" fontId="20" fillId="8" borderId="10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13" fillId="0" borderId="10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0" fillId="0" borderId="10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28" fillId="0" borderId="0" xfId="0" applyFont="1" applyAlignment="1">
      <alignment vertical="top"/>
    </xf>
    <xf numFmtId="0" fontId="8" fillId="0" borderId="14" xfId="0" applyFont="1" applyBorder="1" applyAlignment="1">
      <alignment horizontal="center" vertical="top"/>
    </xf>
    <xf numFmtId="0" fontId="0" fillId="0" borderId="2" xfId="0" applyFont="1" applyBorder="1" applyAlignment="1">
      <alignment vertical="top"/>
    </xf>
    <xf numFmtId="0" fontId="2" fillId="0" borderId="14" xfId="0" applyFont="1" applyBorder="1" applyAlignment="1">
      <alignment horizontal="center" vertical="top"/>
    </xf>
    <xf numFmtId="0" fontId="2" fillId="0" borderId="10" xfId="0" applyFont="1" applyBorder="1" applyAlignment="1">
      <alignment vertical="top"/>
    </xf>
    <xf numFmtId="0" fontId="8" fillId="0" borderId="1" xfId="0" applyFont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1" fontId="21" fillId="4" borderId="13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20" xfId="0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vertical="top"/>
    </xf>
    <xf numFmtId="1" fontId="10" fillId="2" borderId="21" xfId="0" applyNumberFormat="1" applyFont="1" applyFill="1" applyBorder="1" applyAlignment="1">
      <alignment horizontal="center" vertical="center"/>
    </xf>
    <xf numFmtId="1" fontId="10" fillId="2" borderId="22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top"/>
    </xf>
    <xf numFmtId="0" fontId="27" fillId="0" borderId="2" xfId="0" applyFont="1" applyBorder="1" applyAlignment="1">
      <alignment horizontal="left" vertical="center" wrapText="1"/>
    </xf>
    <xf numFmtId="1" fontId="16" fillId="3" borderId="13" xfId="0" applyNumberFormat="1" applyFont="1" applyFill="1" applyBorder="1" applyAlignment="1">
      <alignment horizontal="center" vertical="center"/>
    </xf>
    <xf numFmtId="0" fontId="27" fillId="7" borderId="12" xfId="0" applyFont="1" applyFill="1" applyBorder="1" applyAlignment="1">
      <alignment vertical="top"/>
    </xf>
    <xf numFmtId="0" fontId="29" fillId="7" borderId="12" xfId="0" applyFont="1" applyFill="1" applyBorder="1" applyAlignment="1">
      <alignment vertical="top"/>
    </xf>
    <xf numFmtId="0" fontId="13" fillId="0" borderId="0" xfId="0" applyFont="1" applyAlignment="1">
      <alignment vertical="top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right" vertical="center"/>
    </xf>
    <xf numFmtId="1" fontId="8" fillId="0" borderId="10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31" fillId="3" borderId="10" xfId="0" applyNumberFormat="1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left" vertical="top" wrapText="1"/>
    </xf>
    <xf numFmtId="1" fontId="21" fillId="10" borderId="10" xfId="0" applyNumberFormat="1" applyFont="1" applyFill="1" applyBorder="1" applyAlignment="1">
      <alignment horizontal="center" vertical="center"/>
    </xf>
    <xf numFmtId="1" fontId="21" fillId="3" borderId="10" xfId="0" applyNumberFormat="1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vertical="top"/>
    </xf>
    <xf numFmtId="0" fontId="13" fillId="7" borderId="13" xfId="0" applyFont="1" applyFill="1" applyBorder="1" applyAlignment="1">
      <alignment horizontal="left" vertical="center" wrapText="1"/>
    </xf>
    <xf numFmtId="1" fontId="10" fillId="7" borderId="1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top"/>
    </xf>
    <xf numFmtId="2" fontId="33" fillId="0" borderId="0" xfId="0" applyNumberFormat="1" applyFont="1" applyAlignment="1">
      <alignment vertical="top"/>
    </xf>
    <xf numFmtId="2" fontId="0" fillId="0" borderId="0" xfId="0" applyNumberFormat="1" applyFont="1" applyAlignment="1">
      <alignment vertical="top"/>
    </xf>
    <xf numFmtId="0" fontId="0" fillId="0" borderId="16" xfId="0" applyFont="1" applyBorder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34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9" borderId="12" xfId="0" applyFont="1" applyFill="1" applyBorder="1" applyAlignment="1">
      <alignment horizontal="center" vertical="top"/>
    </xf>
    <xf numFmtId="0" fontId="26" fillId="9" borderId="12" xfId="0" applyFont="1" applyFill="1" applyBorder="1" applyAlignment="1">
      <alignment horizontal="center" vertical="top"/>
    </xf>
    <xf numFmtId="0" fontId="35" fillId="0" borderId="0" xfId="0" applyFont="1" applyAlignment="1">
      <alignment vertical="top"/>
    </xf>
    <xf numFmtId="1" fontId="0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40" fillId="0" borderId="0" xfId="0" applyFont="1" applyAlignment="1">
      <alignment vertical="top"/>
    </xf>
    <xf numFmtId="1" fontId="41" fillId="2" borderId="10" xfId="0" applyNumberFormat="1" applyFont="1" applyFill="1" applyBorder="1" applyAlignment="1">
      <alignment horizontal="center" vertical="center"/>
    </xf>
    <xf numFmtId="1" fontId="42" fillId="3" borderId="9" xfId="0" applyNumberFormat="1" applyFont="1" applyFill="1" applyBorder="1" applyAlignment="1">
      <alignment horizontal="center" vertical="top"/>
    </xf>
    <xf numFmtId="1" fontId="42" fillId="3" borderId="8" xfId="0" applyNumberFormat="1" applyFont="1" applyFill="1" applyBorder="1" applyAlignment="1">
      <alignment horizontal="center" vertical="top"/>
    </xf>
    <xf numFmtId="1" fontId="42" fillId="0" borderId="10" xfId="0" applyNumberFormat="1" applyFont="1" applyBorder="1" applyAlignment="1">
      <alignment horizontal="center" vertical="top"/>
    </xf>
    <xf numFmtId="1" fontId="42" fillId="3" borderId="10" xfId="0" applyNumberFormat="1" applyFont="1" applyFill="1" applyBorder="1" applyAlignment="1">
      <alignment horizontal="center" vertical="top"/>
    </xf>
    <xf numFmtId="1" fontId="42" fillId="3" borderId="4" xfId="0" applyNumberFormat="1" applyFont="1" applyFill="1" applyBorder="1" applyAlignment="1">
      <alignment horizontal="center" vertical="top"/>
    </xf>
    <xf numFmtId="1" fontId="42" fillId="4" borderId="10" xfId="0" applyNumberFormat="1" applyFont="1" applyFill="1" applyBorder="1" applyAlignment="1">
      <alignment horizontal="center" vertical="center"/>
    </xf>
    <xf numFmtId="1" fontId="41" fillId="5" borderId="10" xfId="0" applyNumberFormat="1" applyFont="1" applyFill="1" applyBorder="1" applyAlignment="1">
      <alignment horizontal="center" vertical="center"/>
    </xf>
    <xf numFmtId="1" fontId="42" fillId="3" borderId="10" xfId="0" applyNumberFormat="1" applyFont="1" applyFill="1" applyBorder="1" applyAlignment="1">
      <alignment horizontal="center" vertical="center"/>
    </xf>
    <xf numFmtId="1" fontId="41" fillId="6" borderId="10" xfId="0" applyNumberFormat="1" applyFont="1" applyFill="1" applyBorder="1" applyAlignment="1">
      <alignment horizontal="center" vertical="center"/>
    </xf>
    <xf numFmtId="1" fontId="43" fillId="7" borderId="10" xfId="0" applyNumberFormat="1" applyFont="1" applyFill="1" applyBorder="1" applyAlignment="1">
      <alignment horizontal="center" vertical="center"/>
    </xf>
    <xf numFmtId="0" fontId="42" fillId="3" borderId="10" xfId="0" applyFont="1" applyFill="1" applyBorder="1" applyAlignment="1">
      <alignment horizontal="center" vertical="top"/>
    </xf>
    <xf numFmtId="0" fontId="42" fillId="0" borderId="10" xfId="0" applyFont="1" applyBorder="1" applyAlignment="1">
      <alignment horizontal="center" vertical="top"/>
    </xf>
    <xf numFmtId="0" fontId="42" fillId="0" borderId="10" xfId="0" applyFont="1" applyBorder="1" applyAlignment="1">
      <alignment horizontal="center" vertical="center" wrapText="1"/>
    </xf>
    <xf numFmtId="1" fontId="43" fillId="8" borderId="10" xfId="0" applyNumberFormat="1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/>
    </xf>
    <xf numFmtId="1" fontId="41" fillId="0" borderId="10" xfId="0" applyNumberFormat="1" applyFont="1" applyBorder="1" applyAlignment="1">
      <alignment horizontal="center" vertical="top"/>
    </xf>
    <xf numFmtId="0" fontId="41" fillId="0" borderId="10" xfId="0" applyFont="1" applyBorder="1" applyAlignment="1">
      <alignment horizontal="center" vertical="top"/>
    </xf>
    <xf numFmtId="1" fontId="43" fillId="7" borderId="10" xfId="0" applyNumberFormat="1" applyFont="1" applyFill="1" applyBorder="1" applyAlignment="1">
      <alignment horizontal="center" vertical="top"/>
    </xf>
    <xf numFmtId="0" fontId="43" fillId="7" borderId="10" xfId="0" applyFont="1" applyFill="1" applyBorder="1" applyAlignment="1">
      <alignment horizontal="center" vertical="top"/>
    </xf>
    <xf numFmtId="1" fontId="41" fillId="9" borderId="10" xfId="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1" fontId="44" fillId="4" borderId="10" xfId="0" applyNumberFormat="1" applyFont="1" applyFill="1" applyBorder="1" applyAlignment="1">
      <alignment horizontal="center" vertical="center"/>
    </xf>
    <xf numFmtId="1" fontId="43" fillId="3" borderId="10" xfId="0" applyNumberFormat="1" applyFont="1" applyFill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1" fontId="42" fillId="0" borderId="9" xfId="0" applyNumberFormat="1" applyFont="1" applyBorder="1" applyAlignment="1">
      <alignment horizontal="center" vertical="center"/>
    </xf>
    <xf numFmtId="1" fontId="42" fillId="0" borderId="8" xfId="0" applyNumberFormat="1" applyFont="1" applyBorder="1" applyAlignment="1">
      <alignment horizontal="center" vertical="center"/>
    </xf>
    <xf numFmtId="1" fontId="42" fillId="3" borderId="9" xfId="0" applyNumberFormat="1" applyFont="1" applyFill="1" applyBorder="1" applyAlignment="1">
      <alignment horizontal="center" vertical="center"/>
    </xf>
    <xf numFmtId="1" fontId="42" fillId="3" borderId="8" xfId="0" applyNumberFormat="1" applyFont="1" applyFill="1" applyBorder="1" applyAlignment="1">
      <alignment horizontal="center" vertical="center"/>
    </xf>
    <xf numFmtId="1" fontId="42" fillId="0" borderId="10" xfId="0" applyNumberFormat="1" applyFont="1" applyBorder="1" applyAlignment="1">
      <alignment horizontal="center" vertical="center"/>
    </xf>
    <xf numFmtId="0" fontId="42" fillId="3" borderId="10" xfId="0" applyFont="1" applyFill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1" fontId="41" fillId="9" borderId="10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1" fontId="19" fillId="9" borderId="10" xfId="0" applyNumberFormat="1" applyFont="1" applyFill="1" applyBorder="1" applyAlignment="1">
      <alignment horizontal="center" vertical="center"/>
    </xf>
    <xf numFmtId="1" fontId="42" fillId="0" borderId="4" xfId="0" applyNumberFormat="1" applyFont="1" applyBorder="1" applyAlignment="1">
      <alignment horizontal="center" vertical="center"/>
    </xf>
    <xf numFmtId="1" fontId="42" fillId="0" borderId="3" xfId="0" applyNumberFormat="1" applyFont="1" applyBorder="1" applyAlignment="1">
      <alignment horizontal="center" vertical="center"/>
    </xf>
    <xf numFmtId="1" fontId="42" fillId="3" borderId="7" xfId="0" applyNumberFormat="1" applyFont="1" applyFill="1" applyBorder="1" applyAlignment="1">
      <alignment horizontal="center" vertical="center"/>
    </xf>
    <xf numFmtId="0" fontId="42" fillId="3" borderId="4" xfId="0" applyFont="1" applyFill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7" borderId="1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" fontId="10" fillId="9" borderId="13" xfId="0" applyNumberFormat="1" applyFont="1" applyFill="1" applyBorder="1" applyAlignment="1">
      <alignment horizontal="center" vertical="center"/>
    </xf>
    <xf numFmtId="0" fontId="32" fillId="7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1" fillId="0" borderId="10" xfId="0" applyNumberFormat="1" applyFont="1" applyBorder="1" applyAlignment="1">
      <alignment horizontal="center" vertical="center"/>
    </xf>
    <xf numFmtId="0" fontId="46" fillId="7" borderId="10" xfId="0" applyFont="1" applyFill="1" applyBorder="1" applyAlignment="1">
      <alignment horizontal="center" vertical="center"/>
    </xf>
    <xf numFmtId="1" fontId="48" fillId="3" borderId="10" xfId="0" applyNumberFormat="1" applyFont="1" applyFill="1" applyBorder="1" applyAlignment="1">
      <alignment horizontal="center" vertical="center"/>
    </xf>
    <xf numFmtId="0" fontId="49" fillId="0" borderId="4" xfId="0" applyFont="1" applyBorder="1" applyAlignment="1">
      <alignment horizontal="center" vertical="top"/>
    </xf>
    <xf numFmtId="0" fontId="49" fillId="0" borderId="10" xfId="0" applyFont="1" applyBorder="1" applyAlignment="1">
      <alignment horizontal="center" vertical="top"/>
    </xf>
    <xf numFmtId="0" fontId="46" fillId="0" borderId="10" xfId="0" applyFont="1" applyBorder="1" applyAlignment="1">
      <alignment horizontal="center" vertical="center"/>
    </xf>
    <xf numFmtId="0" fontId="51" fillId="0" borderId="0" xfId="0" applyFont="1" applyAlignment="1">
      <alignment vertical="top"/>
    </xf>
    <xf numFmtId="0" fontId="47" fillId="0" borderId="0" xfId="0" applyFont="1" applyAlignment="1">
      <alignment vertical="top"/>
    </xf>
    <xf numFmtId="2" fontId="4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vertical="top"/>
    </xf>
    <xf numFmtId="1" fontId="52" fillId="0" borderId="4" xfId="0" applyNumberFormat="1" applyFont="1" applyBorder="1" applyAlignment="1">
      <alignment horizontal="center" vertical="center"/>
    </xf>
    <xf numFmtId="1" fontId="52" fillId="0" borderId="8" xfId="0" applyNumberFormat="1" applyFont="1" applyBorder="1" applyAlignment="1">
      <alignment horizontal="center" vertical="center"/>
    </xf>
    <xf numFmtId="1" fontId="52" fillId="0" borderId="10" xfId="0" applyNumberFormat="1" applyFont="1" applyBorder="1" applyAlignment="1">
      <alignment horizontal="center" vertical="center"/>
    </xf>
    <xf numFmtId="1" fontId="53" fillId="10" borderId="10" xfId="0" applyNumberFormat="1" applyFont="1" applyFill="1" applyBorder="1" applyAlignment="1">
      <alignment horizontal="center" vertical="center"/>
    </xf>
    <xf numFmtId="1" fontId="52" fillId="3" borderId="10" xfId="0" applyNumberFormat="1" applyFont="1" applyFill="1" applyBorder="1" applyAlignment="1">
      <alignment horizontal="center" vertical="center"/>
    </xf>
    <xf numFmtId="0" fontId="52" fillId="3" borderId="1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4" fillId="0" borderId="0" xfId="0" applyFont="1" applyAlignment="1">
      <alignment vertical="top"/>
    </xf>
    <xf numFmtId="0" fontId="55" fillId="0" borderId="0" xfId="0" applyFont="1" applyAlignment="1">
      <alignment vertical="top"/>
    </xf>
    <xf numFmtId="0" fontId="55" fillId="0" borderId="0" xfId="0" applyFont="1" applyAlignment="1">
      <alignment horizontal="center" vertical="top"/>
    </xf>
    <xf numFmtId="0" fontId="57" fillId="0" borderId="0" xfId="0" applyFont="1" applyAlignment="1">
      <alignment vertical="top"/>
    </xf>
    <xf numFmtId="0" fontId="57" fillId="0" borderId="23" xfId="0" applyFont="1" applyBorder="1" applyAlignment="1">
      <alignment vertical="top"/>
    </xf>
    <xf numFmtId="0" fontId="42" fillId="0" borderId="23" xfId="0" applyFont="1" applyBorder="1" applyAlignment="1">
      <alignment vertical="top"/>
    </xf>
    <xf numFmtId="0" fontId="42" fillId="0" borderId="18" xfId="0" applyFont="1" applyBorder="1" applyAlignment="1">
      <alignment vertical="top"/>
    </xf>
    <xf numFmtId="0" fontId="44" fillId="0" borderId="18" xfId="0" applyFont="1" applyBorder="1" applyAlignment="1">
      <alignment vertical="top"/>
    </xf>
    <xf numFmtId="0" fontId="44" fillId="0" borderId="23" xfId="0" applyFont="1" applyBorder="1" applyAlignment="1">
      <alignment vertical="top"/>
    </xf>
    <xf numFmtId="0" fontId="44" fillId="0" borderId="18" xfId="0" applyFont="1" applyBorder="1" applyAlignment="1">
      <alignment horizontal="left" vertical="top" wrapText="1"/>
    </xf>
    <xf numFmtId="14" fontId="55" fillId="0" borderId="0" xfId="0" applyNumberFormat="1" applyFont="1" applyAlignment="1">
      <alignment vertical="top"/>
    </xf>
    <xf numFmtId="2" fontId="4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2" fillId="0" borderId="5" xfId="0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top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textRotation="90"/>
    </xf>
    <xf numFmtId="0" fontId="18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textRotation="90" wrapText="1"/>
    </xf>
    <xf numFmtId="0" fontId="18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 wrapText="1"/>
    </xf>
    <xf numFmtId="0" fontId="18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textRotation="90" wrapText="1"/>
    </xf>
    <xf numFmtId="0" fontId="18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textRotation="90" wrapText="1"/>
    </xf>
    <xf numFmtId="0" fontId="2" fillId="0" borderId="1" xfId="0" applyFont="1" applyBorder="1" applyAlignment="1">
      <alignment vertical="center" textRotation="90" wrapText="1"/>
    </xf>
    <xf numFmtId="0" fontId="2" fillId="0" borderId="14" xfId="0" applyFont="1" applyBorder="1" applyAlignment="1">
      <alignment vertical="center" textRotation="90" wrapText="1"/>
    </xf>
    <xf numFmtId="0" fontId="18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textRotation="90" wrapText="1"/>
    </xf>
    <xf numFmtId="0" fontId="39" fillId="11" borderId="1" xfId="0" applyFont="1" applyFill="1" applyBorder="1" applyAlignment="1">
      <alignment horizontal="center" vertical="center" textRotation="90" wrapText="1"/>
    </xf>
    <xf numFmtId="0" fontId="38" fillId="12" borderId="9" xfId="0" applyFont="1" applyFill="1" applyBorder="1" applyAlignment="1">
      <alignment vertical="top"/>
    </xf>
    <xf numFmtId="0" fontId="37" fillId="11" borderId="2" xfId="0" applyFont="1" applyFill="1" applyBorder="1" applyAlignment="1">
      <alignment horizontal="center" vertical="top"/>
    </xf>
    <xf numFmtId="0" fontId="38" fillId="12" borderId="4" xfId="0" applyFont="1" applyFill="1" applyBorder="1" applyAlignment="1">
      <alignment vertical="top"/>
    </xf>
    <xf numFmtId="0" fontId="18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textRotation="90" wrapText="1"/>
    </xf>
    <xf numFmtId="0" fontId="49" fillId="0" borderId="1" xfId="0" applyFont="1" applyBorder="1" applyAlignment="1">
      <alignment horizontal="center" vertical="center" textRotation="90" wrapText="1"/>
    </xf>
    <xf numFmtId="0" fontId="50" fillId="0" borderId="5" xfId="0" applyFont="1" applyBorder="1" applyAlignment="1">
      <alignment vertical="top"/>
    </xf>
    <xf numFmtId="0" fontId="50" fillId="0" borderId="9" xfId="0" applyFont="1" applyBorder="1" applyAlignment="1">
      <alignment vertical="top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top"/>
    </xf>
    <xf numFmtId="0" fontId="7" fillId="0" borderId="16" xfId="0" applyFont="1" applyBorder="1" applyAlignment="1">
      <alignment vertical="top"/>
    </xf>
    <xf numFmtId="0" fontId="18" fillId="0" borderId="7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50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comments7.xml.rels><?xml version="1.0" encoding="UTF-8" standalone="yes"?>
<Relationships xmlns="http://schemas.openxmlformats.org/package/2006/relationships"><Relationship Id="rId1" Type="http://customschemas.google.com/relationships/workbookmetadata" Target="commentsmeta6"/></Relationships>
</file>

<file path=xl/_rels/comments8.xml.rels><?xml version="1.0" encoding="UTF-8" standalone="yes"?>
<Relationships xmlns="http://schemas.openxmlformats.org/package/2006/relationships"><Relationship Id="rId1" Type="http://customschemas.google.com/relationships/workbookmetadata" Target="commentsmeta7"/></Relationships>
</file>

<file path=xl/_rels/comments9.xml.rels><?xml version="1.0" encoding="UTF-8" standalone="yes"?>
<Relationships xmlns="http://schemas.openxmlformats.org/package/2006/relationships"><Relationship Id="rId1" Type="http://customschemas.google.com/relationships/workbookmetadata" Target="commentsmeta8"/></Relationships>
</file>

<file path=xl/_rels/comments10.xml.rels><?xml version="1.0" encoding="UTF-8" standalone="yes"?>
<Relationships xmlns="http://schemas.openxmlformats.org/package/2006/relationships"><Relationship Id="rId1" Type="http://customschemas.google.com/relationships/workbookmetadata" Target="commentsmeta9"/></Relationships>
</file>

<file path=xl/_rels/comments11.xml.rels><?xml version="1.0" encoding="UTF-8" standalone="yes"?>
<Relationships xmlns="http://schemas.openxmlformats.org/package/2006/relationships"><Relationship Id="rId1" Type="http://customschemas.google.com/relationships/workbookmetadata" Target="commentsmeta10"/></Relationships>
</file>

<file path=xl/_rels/comments12.xml.rels><?xml version="1.0" encoding="UTF-8" standalone="yes"?>
<Relationships xmlns="http://schemas.openxmlformats.org/package/2006/relationships"><Relationship Id="rId1" Type="http://customschemas.google.com/relationships/workbookmetadata" Target="commentsmeta1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4"/>
  <sheetViews>
    <sheetView tabSelected="1" workbookViewId="0">
      <selection activeCell="O8" sqref="O8"/>
    </sheetView>
  </sheetViews>
  <sheetFormatPr defaultColWidth="14.42578125" defaultRowHeight="15" customHeight="1" x14ac:dyDescent="0.2"/>
  <cols>
    <col min="1" max="1" width="50" customWidth="1"/>
    <col min="2" max="2" width="66.140625" hidden="1" customWidth="1"/>
    <col min="3" max="3" width="9.5703125" hidden="1" customWidth="1"/>
    <col min="4" max="4" width="21.140625" hidden="1" customWidth="1"/>
    <col min="5" max="5" width="13.85546875" customWidth="1"/>
    <col min="6" max="6" width="11.42578125" customWidth="1"/>
    <col min="7" max="7" width="9.28515625" customWidth="1"/>
    <col min="8" max="8" width="9.42578125" customWidth="1"/>
    <col min="9" max="9" width="7.7109375" customWidth="1"/>
    <col min="10" max="10" width="10.7109375" customWidth="1"/>
    <col min="11" max="11" width="8.7109375" customWidth="1"/>
    <col min="12" max="12" width="15.85546875" customWidth="1"/>
    <col min="13" max="26" width="8.7109375" customWidth="1"/>
  </cols>
  <sheetData>
    <row r="1" spans="1:26" s="341" customFormat="1" ht="15" customHeight="1" x14ac:dyDescent="0.2"/>
    <row r="2" spans="1:26" s="341" customFormat="1" ht="15" customHeight="1" x14ac:dyDescent="0.2">
      <c r="A2" s="359" t="s">
        <v>293</v>
      </c>
      <c r="B2" s="357"/>
      <c r="C2" s="357"/>
      <c r="D2" s="357"/>
      <c r="E2" s="357"/>
      <c r="F2" s="357"/>
      <c r="G2" s="357"/>
      <c r="H2" s="357"/>
      <c r="I2" s="357"/>
      <c r="J2" s="357" t="s">
        <v>287</v>
      </c>
      <c r="K2" s="357"/>
      <c r="L2" s="357"/>
    </row>
    <row r="3" spans="1:26" s="341" customFormat="1" ht="15.75" customHeight="1" x14ac:dyDescent="0.2">
      <c r="A3" s="357" t="s">
        <v>292</v>
      </c>
      <c r="B3" s="357"/>
      <c r="C3" s="357"/>
      <c r="D3" s="357"/>
      <c r="E3" s="357"/>
      <c r="F3" s="357"/>
      <c r="I3" s="357"/>
      <c r="J3" s="357" t="s">
        <v>288</v>
      </c>
      <c r="K3" s="357"/>
      <c r="L3" s="357"/>
    </row>
    <row r="4" spans="1:26" s="341" customFormat="1" ht="15" customHeight="1" x14ac:dyDescent="0.2">
      <c r="A4" s="357"/>
      <c r="B4" s="357"/>
      <c r="C4" s="357"/>
      <c r="D4" s="357"/>
      <c r="E4" s="357"/>
      <c r="F4" s="357"/>
      <c r="G4" s="357"/>
      <c r="H4" s="357"/>
      <c r="I4" s="357"/>
      <c r="J4" s="357" t="s">
        <v>290</v>
      </c>
      <c r="K4" s="357"/>
      <c r="L4" s="357"/>
    </row>
    <row r="5" spans="1:26" s="341" customFormat="1" ht="15" customHeight="1" x14ac:dyDescent="0.2">
      <c r="A5" s="357"/>
      <c r="B5" s="357"/>
      <c r="C5" s="357"/>
      <c r="D5" s="357"/>
      <c r="E5" s="357"/>
      <c r="F5" s="357"/>
      <c r="G5" s="357"/>
      <c r="H5" s="357"/>
      <c r="I5" s="357"/>
      <c r="J5" s="357" t="s">
        <v>291</v>
      </c>
      <c r="K5" s="357"/>
      <c r="L5" s="357"/>
    </row>
    <row r="6" spans="1:26" s="341" customFormat="1" ht="15" customHeight="1" x14ac:dyDescent="0.2">
      <c r="A6" s="357"/>
      <c r="B6" s="357"/>
      <c r="C6" s="357"/>
      <c r="D6" s="357"/>
      <c r="E6" s="357"/>
      <c r="F6" s="357"/>
      <c r="G6" s="357"/>
      <c r="H6" s="358"/>
      <c r="I6" s="358"/>
      <c r="J6" s="357" t="s">
        <v>289</v>
      </c>
      <c r="K6" s="357"/>
      <c r="L6" s="357"/>
    </row>
    <row r="7" spans="1:26" s="341" customFormat="1" ht="17.25" customHeight="1" x14ac:dyDescent="0.2">
      <c r="A7" s="357"/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</row>
    <row r="8" spans="1:26" s="341" customFormat="1" ht="17.25" customHeight="1" x14ac:dyDescent="0.2">
      <c r="A8" s="357"/>
      <c r="B8" s="357"/>
      <c r="C8" s="357"/>
      <c r="D8" s="357"/>
      <c r="E8" s="357"/>
      <c r="F8" s="357"/>
      <c r="G8" s="357"/>
      <c r="H8" s="354"/>
      <c r="I8" s="356"/>
      <c r="J8" s="355"/>
      <c r="K8" s="355"/>
      <c r="L8" s="357"/>
    </row>
    <row r="9" spans="1:26" s="341" customFormat="1" ht="15" customHeight="1" x14ac:dyDescent="0.2">
      <c r="A9" s="353"/>
      <c r="B9" s="353"/>
      <c r="C9" s="353"/>
      <c r="D9" s="353"/>
      <c r="E9" s="353"/>
      <c r="F9" s="353"/>
      <c r="G9" s="353"/>
      <c r="L9" s="356"/>
    </row>
    <row r="10" spans="1:26" ht="15.75" customHeight="1" x14ac:dyDescent="0.2">
      <c r="A10" s="254"/>
      <c r="B10" s="1"/>
      <c r="C10" s="1"/>
      <c r="D10" s="341"/>
      <c r="E10" s="366" t="s">
        <v>0</v>
      </c>
      <c r="F10" s="362"/>
      <c r="G10" s="362"/>
      <c r="H10" s="362"/>
      <c r="I10" s="362"/>
      <c r="J10" s="362"/>
      <c r="K10" s="362"/>
      <c r="L10" s="362"/>
    </row>
    <row r="11" spans="1:26" ht="0.75" customHeight="1" x14ac:dyDescent="0.2">
      <c r="A11" s="1"/>
      <c r="B11" s="1"/>
      <c r="C11" s="1"/>
      <c r="D11" s="341"/>
      <c r="E11" s="1"/>
      <c r="F11" s="1"/>
      <c r="G11" s="1"/>
      <c r="H11" s="1"/>
      <c r="I11" s="1"/>
      <c r="J11" s="367"/>
      <c r="K11" s="362"/>
      <c r="L11" s="362"/>
    </row>
    <row r="12" spans="1:26" ht="21" customHeight="1" x14ac:dyDescent="0.2">
      <c r="A12" s="340"/>
      <c r="B12" s="340"/>
      <c r="C12" s="340"/>
      <c r="D12" s="340"/>
      <c r="E12" s="361" t="s">
        <v>286</v>
      </c>
      <c r="F12" s="362"/>
      <c r="G12" s="362"/>
      <c r="H12" s="362"/>
      <c r="I12" s="362"/>
      <c r="J12" s="362"/>
      <c r="K12" s="362"/>
      <c r="L12" s="362"/>
    </row>
    <row r="13" spans="1:26" ht="16.5" customHeight="1" x14ac:dyDescent="0.2">
      <c r="A13" s="368" t="s">
        <v>1</v>
      </c>
      <c r="B13" s="1"/>
      <c r="C13" s="1"/>
      <c r="D13" s="1"/>
      <c r="E13" s="363" t="s">
        <v>2</v>
      </c>
      <c r="F13" s="364"/>
      <c r="G13" s="364"/>
      <c r="H13" s="364"/>
      <c r="I13" s="364"/>
      <c r="J13" s="364"/>
      <c r="K13" s="364"/>
      <c r="L13" s="365"/>
    </row>
    <row r="14" spans="1:26" ht="33" customHeight="1" x14ac:dyDescent="0.2">
      <c r="A14" s="369"/>
      <c r="B14" s="1"/>
      <c r="C14" s="1"/>
      <c r="D14" s="1"/>
      <c r="E14" s="371" t="s">
        <v>3</v>
      </c>
      <c r="F14" s="372" t="s">
        <v>4</v>
      </c>
      <c r="G14" s="373"/>
      <c r="H14" s="373"/>
      <c r="I14" s="374"/>
      <c r="J14" s="372" t="s">
        <v>5</v>
      </c>
      <c r="K14" s="374"/>
      <c r="L14" s="371" t="s">
        <v>6</v>
      </c>
    </row>
    <row r="15" spans="1:26" ht="113.25" customHeight="1" x14ac:dyDescent="0.2">
      <c r="A15" s="370"/>
      <c r="B15" s="1"/>
      <c r="C15" s="1"/>
      <c r="D15" s="1"/>
      <c r="E15" s="370"/>
      <c r="F15" s="4" t="s">
        <v>7</v>
      </c>
      <c r="G15" s="4" t="s">
        <v>8</v>
      </c>
      <c r="H15" s="4" t="s">
        <v>9</v>
      </c>
      <c r="I15" s="4" t="s">
        <v>10</v>
      </c>
      <c r="J15" s="5" t="s">
        <v>11</v>
      </c>
      <c r="K15" s="6" t="s">
        <v>12</v>
      </c>
      <c r="L15" s="370"/>
    </row>
    <row r="16" spans="1:26" ht="11.25" customHeight="1" x14ac:dyDescent="0.2">
      <c r="A16" s="7" t="s">
        <v>13</v>
      </c>
      <c r="B16" s="7" t="s">
        <v>14</v>
      </c>
      <c r="C16" s="8" t="s">
        <v>15</v>
      </c>
      <c r="D16" s="7" t="s">
        <v>16</v>
      </c>
      <c r="E16" s="7">
        <v>1</v>
      </c>
      <c r="F16" s="7">
        <v>2</v>
      </c>
      <c r="G16" s="7">
        <v>3</v>
      </c>
      <c r="H16" s="7">
        <v>4</v>
      </c>
      <c r="I16" s="7">
        <v>5</v>
      </c>
      <c r="J16" s="7">
        <v>6</v>
      </c>
      <c r="K16" s="7">
        <v>7</v>
      </c>
      <c r="L16" s="7">
        <v>8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" hidden="1" customHeight="1" x14ac:dyDescent="0.2">
      <c r="A17" s="10" t="s">
        <v>17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" hidden="1" customHeight="1" x14ac:dyDescent="0.2">
      <c r="A18" s="10" t="s">
        <v>18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" hidden="1" customHeight="1" x14ac:dyDescent="0.2">
      <c r="A19" s="10" t="s">
        <v>19</v>
      </c>
      <c r="B19" s="12"/>
      <c r="C19" s="12"/>
      <c r="D19" s="12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2">
      <c r="A20" s="13" t="s">
        <v>20</v>
      </c>
      <c r="B20" s="14"/>
      <c r="C20" s="14"/>
      <c r="D20" s="15"/>
      <c r="E20" s="256">
        <f t="shared" ref="E20:L20" si="0">SUM(E21:E22)</f>
        <v>2</v>
      </c>
      <c r="F20" s="256">
        <f t="shared" si="0"/>
        <v>1</v>
      </c>
      <c r="G20" s="256">
        <f t="shared" si="0"/>
        <v>1</v>
      </c>
      <c r="H20" s="256">
        <f t="shared" si="0"/>
        <v>2</v>
      </c>
      <c r="I20" s="256">
        <f t="shared" si="0"/>
        <v>0</v>
      </c>
      <c r="J20" s="256">
        <f t="shared" si="0"/>
        <v>1</v>
      </c>
      <c r="K20" s="256">
        <f t="shared" si="0"/>
        <v>0</v>
      </c>
      <c r="L20" s="256">
        <f t="shared" si="0"/>
        <v>16098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" customHeight="1" x14ac:dyDescent="0.2">
      <c r="A21" s="17" t="s">
        <v>21</v>
      </c>
      <c r="B21" s="1" t="s">
        <v>22</v>
      </c>
      <c r="C21" s="1" t="str">
        <f>VLOOKUP(B21,serial!$C$1:$D$37,2,FALSE)</f>
        <v>BN</v>
      </c>
      <c r="D21" s="2" t="s">
        <v>23</v>
      </c>
      <c r="E21" s="257">
        <v>1</v>
      </c>
      <c r="F21" s="258">
        <v>1</v>
      </c>
      <c r="G21" s="258">
        <v>0</v>
      </c>
      <c r="H21" s="258">
        <v>1</v>
      </c>
      <c r="I21" s="258">
        <v>0</v>
      </c>
      <c r="J21" s="258">
        <v>1</v>
      </c>
      <c r="K21" s="258">
        <v>0</v>
      </c>
      <c r="L21" s="258">
        <v>14530</v>
      </c>
    </row>
    <row r="22" spans="1:26" ht="16.5" customHeight="1" x14ac:dyDescent="0.2">
      <c r="A22" s="17" t="s">
        <v>24</v>
      </c>
      <c r="B22" s="1" t="s">
        <v>25</v>
      </c>
      <c r="C22" s="1" t="str">
        <f>VLOOKUP(B22,serial!$C$1:$D$37,2,FALSE)</f>
        <v>BNC</v>
      </c>
      <c r="D22" s="2" t="s">
        <v>26</v>
      </c>
      <c r="E22" s="257">
        <v>1</v>
      </c>
      <c r="F22" s="258">
        <v>0</v>
      </c>
      <c r="G22" s="258">
        <v>1</v>
      </c>
      <c r="H22" s="258">
        <v>1</v>
      </c>
      <c r="I22" s="258">
        <v>0</v>
      </c>
      <c r="J22" s="258">
        <v>0</v>
      </c>
      <c r="K22" s="258">
        <v>0</v>
      </c>
      <c r="L22" s="258">
        <v>1568</v>
      </c>
    </row>
    <row r="23" spans="1:26" ht="14.25" customHeight="1" x14ac:dyDescent="0.2">
      <c r="A23" s="13" t="s">
        <v>27</v>
      </c>
      <c r="B23" s="14"/>
      <c r="C23" s="14"/>
      <c r="D23" s="15"/>
      <c r="E23" s="256">
        <f t="shared" ref="E23:L23" si="1">SUM(E24:E25)</f>
        <v>1305</v>
      </c>
      <c r="F23" s="256">
        <f t="shared" si="1"/>
        <v>267</v>
      </c>
      <c r="G23" s="256">
        <f t="shared" si="1"/>
        <v>1034</v>
      </c>
      <c r="H23" s="256">
        <f t="shared" si="1"/>
        <v>1051</v>
      </c>
      <c r="I23" s="256">
        <f t="shared" si="1"/>
        <v>250</v>
      </c>
      <c r="J23" s="256">
        <f t="shared" si="1"/>
        <v>187</v>
      </c>
      <c r="K23" s="256">
        <f t="shared" si="1"/>
        <v>11</v>
      </c>
      <c r="L23" s="256">
        <f t="shared" si="1"/>
        <v>121322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7.25" customHeight="1" x14ac:dyDescent="0.2">
      <c r="A24" s="17" t="s">
        <v>28</v>
      </c>
      <c r="B24" s="1" t="s">
        <v>29</v>
      </c>
      <c r="C24" s="1" t="str">
        <f>VLOOKUP(B24,serial!$C$1:$D$37,2,FALSE)</f>
        <v>BO</v>
      </c>
      <c r="D24" s="20" t="s">
        <v>30</v>
      </c>
      <c r="E24" s="259">
        <v>145</v>
      </c>
      <c r="F24" s="259">
        <v>34</v>
      </c>
      <c r="G24" s="259">
        <v>110</v>
      </c>
      <c r="H24" s="259">
        <v>109</v>
      </c>
      <c r="I24" s="259">
        <v>35</v>
      </c>
      <c r="J24" s="259">
        <v>39</v>
      </c>
      <c r="K24" s="259">
        <v>1</v>
      </c>
      <c r="L24" s="259">
        <v>45965</v>
      </c>
    </row>
    <row r="25" spans="1:26" ht="16.5" customHeight="1" x14ac:dyDescent="0.2">
      <c r="A25" s="17" t="s">
        <v>31</v>
      </c>
      <c r="B25" s="1" t="s">
        <v>32</v>
      </c>
      <c r="C25" s="1" t="str">
        <f>VLOOKUP(B25,serial!$C$1:$D$37,2,FALSE)</f>
        <v>BCS</v>
      </c>
      <c r="D25" s="22" t="s">
        <v>33</v>
      </c>
      <c r="E25" s="260">
        <v>1160</v>
      </c>
      <c r="F25" s="261">
        <v>233</v>
      </c>
      <c r="G25" s="261">
        <v>924</v>
      </c>
      <c r="H25" s="261">
        <v>942</v>
      </c>
      <c r="I25" s="261">
        <v>215</v>
      </c>
      <c r="J25" s="261">
        <v>148</v>
      </c>
      <c r="K25" s="261">
        <v>10</v>
      </c>
      <c r="L25" s="261">
        <v>75357</v>
      </c>
    </row>
    <row r="26" spans="1:26" ht="25.5" customHeight="1" x14ac:dyDescent="0.2">
      <c r="A26" s="13" t="s">
        <v>34</v>
      </c>
      <c r="B26" s="14"/>
      <c r="C26" s="14"/>
      <c r="D26" s="25"/>
      <c r="E26" s="256">
        <f t="shared" ref="E26:L26" si="2">E27+E28+E31+E32</f>
        <v>1296</v>
      </c>
      <c r="F26" s="256">
        <f t="shared" si="2"/>
        <v>290</v>
      </c>
      <c r="G26" s="256">
        <f t="shared" si="2"/>
        <v>1003</v>
      </c>
      <c r="H26" s="256">
        <f t="shared" si="2"/>
        <v>1282</v>
      </c>
      <c r="I26" s="256">
        <f t="shared" si="2"/>
        <v>10</v>
      </c>
      <c r="J26" s="256">
        <f t="shared" si="2"/>
        <v>169</v>
      </c>
      <c r="K26" s="256">
        <f t="shared" si="2"/>
        <v>5</v>
      </c>
      <c r="L26" s="256">
        <f t="shared" si="2"/>
        <v>150474</v>
      </c>
    </row>
    <row r="27" spans="1:26" ht="12.75" customHeight="1" x14ac:dyDescent="0.2">
      <c r="A27" s="26" t="s">
        <v>35</v>
      </c>
      <c r="B27" s="27" t="s">
        <v>36</v>
      </c>
      <c r="C27" s="27" t="str">
        <f>VLOOKUP(B27,serial!$C$1:$D$37,2,FALSE)</f>
        <v>BI_S</v>
      </c>
      <c r="D27" s="28" t="s">
        <v>37</v>
      </c>
      <c r="E27" s="262">
        <v>22</v>
      </c>
      <c r="F27" s="262">
        <v>5</v>
      </c>
      <c r="G27" s="262">
        <v>17</v>
      </c>
      <c r="H27" s="262">
        <v>21</v>
      </c>
      <c r="I27" s="262">
        <v>1</v>
      </c>
      <c r="J27" s="262">
        <v>2</v>
      </c>
      <c r="K27" s="262">
        <v>0</v>
      </c>
      <c r="L27" s="262">
        <v>27250</v>
      </c>
    </row>
    <row r="28" spans="1:26" ht="29.25" customHeight="1" x14ac:dyDescent="0.2">
      <c r="A28" s="30" t="s">
        <v>38</v>
      </c>
      <c r="B28" s="31" t="s">
        <v>39</v>
      </c>
      <c r="C28" s="31" t="str">
        <f>VLOOKUP(B28,serial!$C$1:$D$37,2,FALSE)</f>
        <v>BI_PT</v>
      </c>
      <c r="D28" s="32" t="s">
        <v>40</v>
      </c>
      <c r="E28" s="263">
        <f t="shared" ref="E28:L28" si="3">E29+E30+E45+E50+E55+E58+E62</f>
        <v>41</v>
      </c>
      <c r="F28" s="263">
        <f t="shared" si="3"/>
        <v>12</v>
      </c>
      <c r="G28" s="263">
        <f t="shared" si="3"/>
        <v>26</v>
      </c>
      <c r="H28" s="263">
        <f t="shared" si="3"/>
        <v>36</v>
      </c>
      <c r="I28" s="263">
        <f t="shared" si="3"/>
        <v>1</v>
      </c>
      <c r="J28" s="263">
        <f t="shared" si="3"/>
        <v>13</v>
      </c>
      <c r="K28" s="263">
        <f t="shared" si="3"/>
        <v>0</v>
      </c>
      <c r="L28" s="263">
        <f t="shared" si="3"/>
        <v>8143</v>
      </c>
    </row>
    <row r="29" spans="1:26" ht="19.5" customHeight="1" x14ac:dyDescent="0.2">
      <c r="A29" s="34" t="s">
        <v>41</v>
      </c>
      <c r="B29" s="35"/>
      <c r="C29" s="35"/>
      <c r="D29" s="36"/>
      <c r="E29" s="264">
        <v>4</v>
      </c>
      <c r="F29" s="264">
        <v>3</v>
      </c>
      <c r="G29" s="264">
        <v>1</v>
      </c>
      <c r="H29" s="264">
        <v>4</v>
      </c>
      <c r="I29" s="264">
        <v>0</v>
      </c>
      <c r="J29" s="264">
        <v>2</v>
      </c>
      <c r="K29" s="264">
        <v>0</v>
      </c>
      <c r="L29" s="264">
        <v>653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 x14ac:dyDescent="0.2">
      <c r="A30" s="34" t="s">
        <v>42</v>
      </c>
      <c r="B30" s="35"/>
      <c r="C30" s="35"/>
      <c r="D30" s="36"/>
      <c r="E30" s="264">
        <v>2</v>
      </c>
      <c r="F30" s="264">
        <v>0</v>
      </c>
      <c r="G30" s="264">
        <v>2</v>
      </c>
      <c r="H30" s="264">
        <v>2</v>
      </c>
      <c r="I30" s="264">
        <v>0</v>
      </c>
      <c r="J30" s="264">
        <v>2</v>
      </c>
      <c r="K30" s="264">
        <v>0</v>
      </c>
      <c r="L30" s="264">
        <v>370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">
      <c r="A31" s="37" t="s">
        <v>43</v>
      </c>
      <c r="B31" s="38" t="s">
        <v>44</v>
      </c>
      <c r="C31" s="38" t="str">
        <f>VLOOKUP(B31,serial!$C$1:$D$37,2,FALSE)</f>
        <v>BT_SP</v>
      </c>
      <c r="D31" s="39" t="s">
        <v>45</v>
      </c>
      <c r="E31" s="265">
        <f t="shared" ref="E31:L31" si="4">E59</f>
        <v>42</v>
      </c>
      <c r="F31" s="265">
        <f t="shared" si="4"/>
        <v>16</v>
      </c>
      <c r="G31" s="265">
        <f t="shared" si="4"/>
        <v>26</v>
      </c>
      <c r="H31" s="265">
        <f t="shared" si="4"/>
        <v>42</v>
      </c>
      <c r="I31" s="265">
        <f t="shared" si="4"/>
        <v>0</v>
      </c>
      <c r="J31" s="265">
        <f t="shared" si="4"/>
        <v>10</v>
      </c>
      <c r="K31" s="265">
        <f t="shared" si="4"/>
        <v>0</v>
      </c>
      <c r="L31" s="265">
        <f t="shared" si="4"/>
        <v>4143</v>
      </c>
    </row>
    <row r="32" spans="1:26" ht="12.75" customHeight="1" x14ac:dyDescent="0.2">
      <c r="A32" s="30" t="s">
        <v>46</v>
      </c>
      <c r="B32" s="31" t="s">
        <v>47</v>
      </c>
      <c r="C32" s="31" t="str">
        <f>VLOOKUP(B32,serial!$C$1:$D$37,2,FALSE)</f>
        <v>BI_IG</v>
      </c>
      <c r="D32" s="41" t="s">
        <v>48</v>
      </c>
      <c r="E32" s="263">
        <f t="shared" ref="E32:L32" si="5">E33+E34</f>
        <v>1191</v>
      </c>
      <c r="F32" s="263">
        <f t="shared" si="5"/>
        <v>257</v>
      </c>
      <c r="G32" s="263">
        <f t="shared" si="5"/>
        <v>934</v>
      </c>
      <c r="H32" s="263">
        <f t="shared" si="5"/>
        <v>1183</v>
      </c>
      <c r="I32" s="263">
        <f t="shared" si="5"/>
        <v>8</v>
      </c>
      <c r="J32" s="263">
        <f t="shared" si="5"/>
        <v>144</v>
      </c>
      <c r="K32" s="263">
        <f t="shared" si="5"/>
        <v>5</v>
      </c>
      <c r="L32" s="263">
        <f t="shared" si="5"/>
        <v>110938</v>
      </c>
    </row>
    <row r="33" spans="1:26" ht="27" customHeight="1" x14ac:dyDescent="0.2">
      <c r="A33" s="17" t="s">
        <v>49</v>
      </c>
      <c r="B33" s="1"/>
      <c r="C33" s="1"/>
      <c r="D33" s="42"/>
      <c r="E33" s="264">
        <v>693</v>
      </c>
      <c r="F33" s="264">
        <v>142</v>
      </c>
      <c r="G33" s="264">
        <v>551</v>
      </c>
      <c r="H33" s="264">
        <v>688</v>
      </c>
      <c r="I33" s="264">
        <v>5</v>
      </c>
      <c r="J33" s="264">
        <v>86</v>
      </c>
      <c r="K33" s="264">
        <v>5</v>
      </c>
      <c r="L33" s="264">
        <v>83962</v>
      </c>
      <c r="M33" s="2"/>
      <c r="N33" s="2"/>
      <c r="O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7.25" customHeight="1" x14ac:dyDescent="0.2">
      <c r="A34" s="17" t="s">
        <v>50</v>
      </c>
      <c r="B34" s="1"/>
      <c r="C34" s="1"/>
      <c r="D34" s="42"/>
      <c r="E34" s="264">
        <v>498</v>
      </c>
      <c r="F34" s="264">
        <v>115</v>
      </c>
      <c r="G34" s="264">
        <v>383</v>
      </c>
      <c r="H34" s="264">
        <v>495</v>
      </c>
      <c r="I34" s="264">
        <v>3</v>
      </c>
      <c r="J34" s="264">
        <v>58</v>
      </c>
      <c r="K34" s="264">
        <v>0</v>
      </c>
      <c r="L34" s="264">
        <v>26976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">
      <c r="A35" s="13" t="s">
        <v>51</v>
      </c>
      <c r="B35" s="1"/>
      <c r="C35" s="1"/>
      <c r="D35" s="2"/>
      <c r="E35" s="256">
        <f t="shared" ref="E35:L35" si="6">SUM(E36,E37,E40,E41,E42,E43,E48)</f>
        <v>29</v>
      </c>
      <c r="F35" s="256">
        <f t="shared" si="6"/>
        <v>12</v>
      </c>
      <c r="G35" s="256">
        <f t="shared" si="6"/>
        <v>22</v>
      </c>
      <c r="H35" s="256">
        <f t="shared" si="6"/>
        <v>28</v>
      </c>
      <c r="I35" s="256">
        <f t="shared" si="6"/>
        <v>6</v>
      </c>
      <c r="J35" s="256">
        <f t="shared" si="6"/>
        <v>15</v>
      </c>
      <c r="K35" s="256">
        <f t="shared" si="6"/>
        <v>3</v>
      </c>
      <c r="L35" s="256">
        <f t="shared" si="6"/>
        <v>10054</v>
      </c>
    </row>
    <row r="36" spans="1:26" ht="25.5" customHeight="1" x14ac:dyDescent="0.2">
      <c r="A36" s="43" t="s">
        <v>52</v>
      </c>
      <c r="B36" s="1" t="s">
        <v>53</v>
      </c>
      <c r="C36" s="1" t="str">
        <f>VLOOKUP(B36,serial!$C$1:$D$37,2,FALSE)</f>
        <v>BASM</v>
      </c>
      <c r="D36" s="20" t="s">
        <v>54</v>
      </c>
      <c r="E36" s="264">
        <v>1</v>
      </c>
      <c r="F36" s="264">
        <v>1</v>
      </c>
      <c r="G36" s="264">
        <v>5</v>
      </c>
      <c r="H36" s="264">
        <v>1</v>
      </c>
      <c r="I36" s="264">
        <v>5</v>
      </c>
      <c r="J36" s="264">
        <v>0</v>
      </c>
      <c r="K36" s="264">
        <v>0</v>
      </c>
      <c r="L36" s="264">
        <v>4662</v>
      </c>
    </row>
    <row r="37" spans="1:26" ht="25.5" customHeight="1" x14ac:dyDescent="0.2">
      <c r="A37" s="44" t="s">
        <v>55</v>
      </c>
      <c r="B37" s="45"/>
      <c r="C37" s="45"/>
      <c r="D37" s="46"/>
      <c r="E37" s="266">
        <f t="shared" ref="E37:L37" si="7">SUM(E38,E39)</f>
        <v>11</v>
      </c>
      <c r="F37" s="266">
        <f t="shared" si="7"/>
        <v>8</v>
      </c>
      <c r="G37" s="266">
        <f t="shared" si="7"/>
        <v>3</v>
      </c>
      <c r="H37" s="266">
        <f t="shared" si="7"/>
        <v>10</v>
      </c>
      <c r="I37" s="266">
        <f t="shared" si="7"/>
        <v>1</v>
      </c>
      <c r="J37" s="266">
        <f t="shared" si="7"/>
        <v>8</v>
      </c>
      <c r="K37" s="266">
        <f t="shared" si="7"/>
        <v>0</v>
      </c>
      <c r="L37" s="266">
        <f t="shared" si="7"/>
        <v>3170</v>
      </c>
    </row>
    <row r="38" spans="1:26" ht="25.5" customHeight="1" x14ac:dyDescent="0.2">
      <c r="A38" s="17" t="s">
        <v>56</v>
      </c>
      <c r="B38" s="1" t="s">
        <v>57</v>
      </c>
      <c r="C38" s="1" t="str">
        <f>VLOOKUP(B38,serial!$C$1:$D$37,2,FALSE)</f>
        <v>BE_RTS</v>
      </c>
      <c r="D38" s="2" t="s">
        <v>58</v>
      </c>
      <c r="E38" s="264">
        <v>1</v>
      </c>
      <c r="F38" s="264">
        <v>1</v>
      </c>
      <c r="G38" s="264">
        <v>0</v>
      </c>
      <c r="H38" s="264">
        <v>1</v>
      </c>
      <c r="I38" s="264">
        <v>0</v>
      </c>
      <c r="J38" s="264">
        <v>1</v>
      </c>
      <c r="K38" s="264">
        <v>0</v>
      </c>
      <c r="L38" s="267">
        <v>1848</v>
      </c>
    </row>
    <row r="39" spans="1:26" ht="12.75" customHeight="1" x14ac:dyDescent="0.2">
      <c r="A39" s="17" t="s">
        <v>59</v>
      </c>
      <c r="B39" s="1" t="s">
        <v>60</v>
      </c>
      <c r="C39" s="1" t="str">
        <f>VLOOKUP(B39,serial!$C$1:$D$37,2,FALSE)</f>
        <v>BE_R</v>
      </c>
      <c r="D39" s="2" t="s">
        <v>61</v>
      </c>
      <c r="E39" s="264">
        <v>10</v>
      </c>
      <c r="F39" s="264">
        <v>7</v>
      </c>
      <c r="G39" s="264">
        <v>3</v>
      </c>
      <c r="H39" s="264">
        <v>9</v>
      </c>
      <c r="I39" s="264">
        <v>1</v>
      </c>
      <c r="J39" s="264">
        <v>7</v>
      </c>
      <c r="K39" s="264">
        <v>0</v>
      </c>
      <c r="L39" s="268">
        <v>1322</v>
      </c>
    </row>
    <row r="40" spans="1:26" ht="12.75" customHeight="1" x14ac:dyDescent="0.2">
      <c r="A40" s="48" t="s">
        <v>62</v>
      </c>
      <c r="B40" s="1" t="s">
        <v>63</v>
      </c>
      <c r="C40" s="1" t="str">
        <f>VLOOKUP(B40,serial!$C$1:$D$37,2,FALSE)</f>
        <v>AGEPI</v>
      </c>
      <c r="D40" s="2" t="s">
        <v>64</v>
      </c>
      <c r="E40" s="264"/>
      <c r="F40" s="264"/>
      <c r="G40" s="264"/>
      <c r="H40" s="264"/>
      <c r="I40" s="264"/>
      <c r="J40" s="264"/>
      <c r="K40" s="264"/>
      <c r="L40" s="268"/>
    </row>
    <row r="41" spans="1:26" ht="25.5" customHeight="1" x14ac:dyDescent="0.2">
      <c r="A41" s="43" t="s">
        <v>65</v>
      </c>
      <c r="B41" s="1" t="s">
        <v>66</v>
      </c>
      <c r="C41" s="1" t="str">
        <f>VLOOKUP(B41,serial!$C$1:$D$37,2,FALSE)</f>
        <v>CNIRN</v>
      </c>
      <c r="D41" s="2" t="s">
        <v>67</v>
      </c>
      <c r="E41" s="264">
        <v>1</v>
      </c>
      <c r="F41" s="264">
        <v>1</v>
      </c>
      <c r="G41" s="264"/>
      <c r="H41" s="264">
        <v>1</v>
      </c>
      <c r="I41" s="264"/>
      <c r="J41" s="264">
        <v>1</v>
      </c>
      <c r="K41" s="264"/>
      <c r="L41" s="269">
        <v>800</v>
      </c>
    </row>
    <row r="42" spans="1:26" ht="12.75" customHeight="1" x14ac:dyDescent="0.2">
      <c r="A42" s="43" t="s">
        <v>68</v>
      </c>
      <c r="B42" s="1" t="s">
        <v>69</v>
      </c>
      <c r="C42" s="1" t="str">
        <f>VLOOKUP(B42,serial!$C$1:$D$37,2,FALSE)</f>
        <v>BPRM</v>
      </c>
      <c r="D42" s="2" t="s">
        <v>70</v>
      </c>
      <c r="E42" s="264"/>
      <c r="F42" s="264"/>
      <c r="G42" s="264"/>
      <c r="H42" s="264"/>
      <c r="I42" s="264"/>
      <c r="J42" s="264"/>
      <c r="K42" s="264"/>
      <c r="L42" s="268"/>
    </row>
    <row r="43" spans="1:26" ht="16.5" customHeight="1" x14ac:dyDescent="0.2">
      <c r="A43" s="49" t="s">
        <v>71</v>
      </c>
      <c r="B43" s="50"/>
      <c r="C43" s="50"/>
      <c r="D43" s="51"/>
      <c r="E43" s="270">
        <f t="shared" ref="E43:L43" si="8">E46</f>
        <v>9</v>
      </c>
      <c r="F43" s="270">
        <f t="shared" si="8"/>
        <v>2</v>
      </c>
      <c r="G43" s="270">
        <f t="shared" si="8"/>
        <v>7</v>
      </c>
      <c r="H43" s="270">
        <f t="shared" si="8"/>
        <v>9</v>
      </c>
      <c r="I43" s="270">
        <f t="shared" si="8"/>
        <v>0</v>
      </c>
      <c r="J43" s="270">
        <f t="shared" si="8"/>
        <v>3</v>
      </c>
      <c r="K43" s="270">
        <f t="shared" si="8"/>
        <v>1</v>
      </c>
      <c r="L43" s="271">
        <f t="shared" si="8"/>
        <v>361</v>
      </c>
    </row>
    <row r="44" spans="1:26" ht="25.5" customHeight="1" x14ac:dyDescent="0.2">
      <c r="A44" s="54" t="s">
        <v>72</v>
      </c>
      <c r="B44" s="1" t="s">
        <v>73</v>
      </c>
      <c r="C44" s="1" t="str">
        <f>VLOOKUP(B44,serial!$C$1:$D$37,2,FALSE)</f>
        <v>BM_USM</v>
      </c>
      <c r="D44" s="2" t="s">
        <v>74</v>
      </c>
      <c r="E44" s="260">
        <v>1</v>
      </c>
      <c r="F44" s="260">
        <v>0</v>
      </c>
      <c r="G44" s="260">
        <v>1</v>
      </c>
      <c r="H44" s="260">
        <v>1</v>
      </c>
      <c r="I44" s="260">
        <v>0</v>
      </c>
      <c r="J44" s="260">
        <v>0</v>
      </c>
      <c r="K44" s="260">
        <v>0</v>
      </c>
      <c r="L44" s="268">
        <v>4404</v>
      </c>
    </row>
    <row r="45" spans="1:26" ht="39.75" customHeight="1" x14ac:dyDescent="0.2">
      <c r="A45" s="55" t="s">
        <v>75</v>
      </c>
      <c r="B45" s="1" t="s">
        <v>76</v>
      </c>
      <c r="C45" s="1" t="str">
        <f>VLOOKUP(B45,serial!$C$1:$D$37,2,FALSE)</f>
        <v>BM_S</v>
      </c>
      <c r="D45" s="2" t="s">
        <v>77</v>
      </c>
      <c r="E45" s="260">
        <v>5</v>
      </c>
      <c r="F45" s="260">
        <v>3</v>
      </c>
      <c r="G45" s="260">
        <v>2</v>
      </c>
      <c r="H45" s="260">
        <v>5</v>
      </c>
      <c r="I45" s="260">
        <v>0</v>
      </c>
      <c r="J45" s="260">
        <v>1</v>
      </c>
      <c r="K45" s="260">
        <v>0</v>
      </c>
      <c r="L45" s="268">
        <v>961</v>
      </c>
    </row>
    <row r="46" spans="1:26" ht="25.5" customHeight="1" x14ac:dyDescent="0.2">
      <c r="A46" s="55" t="s">
        <v>78</v>
      </c>
      <c r="B46" s="1" t="s">
        <v>79</v>
      </c>
      <c r="C46" s="1" t="str">
        <f>VLOOKUP(B46,serial!$C$1:$D$37,2,FALSE)</f>
        <v>BM_R</v>
      </c>
      <c r="D46" s="2" t="s">
        <v>80</v>
      </c>
      <c r="E46" s="260">
        <v>9</v>
      </c>
      <c r="F46" s="260">
        <v>2</v>
      </c>
      <c r="G46" s="260">
        <v>7</v>
      </c>
      <c r="H46" s="260">
        <v>9</v>
      </c>
      <c r="I46" s="260">
        <v>0</v>
      </c>
      <c r="J46" s="260">
        <v>3</v>
      </c>
      <c r="K46" s="260">
        <v>1</v>
      </c>
      <c r="L46" s="268">
        <v>361</v>
      </c>
    </row>
    <row r="47" spans="1:26" ht="14.25" customHeight="1" x14ac:dyDescent="0.2">
      <c r="A47" s="56" t="s">
        <v>81</v>
      </c>
      <c r="B47" s="1"/>
      <c r="C47" s="1"/>
      <c r="D47" s="2"/>
      <c r="E47" s="272">
        <f t="shared" ref="E47:L47" si="9">SUM(E44:E46)</f>
        <v>15</v>
      </c>
      <c r="F47" s="272">
        <f t="shared" si="9"/>
        <v>5</v>
      </c>
      <c r="G47" s="272">
        <f t="shared" si="9"/>
        <v>10</v>
      </c>
      <c r="H47" s="272">
        <f t="shared" si="9"/>
        <v>15</v>
      </c>
      <c r="I47" s="272">
        <f t="shared" si="9"/>
        <v>0</v>
      </c>
      <c r="J47" s="272">
        <f t="shared" si="9"/>
        <v>4</v>
      </c>
      <c r="K47" s="272">
        <f t="shared" si="9"/>
        <v>1</v>
      </c>
      <c r="L47" s="273">
        <f t="shared" si="9"/>
        <v>5726</v>
      </c>
    </row>
    <row r="48" spans="1:26" ht="12.75" customHeight="1" x14ac:dyDescent="0.2">
      <c r="A48" s="57" t="s">
        <v>82</v>
      </c>
      <c r="B48" s="45"/>
      <c r="C48" s="58"/>
      <c r="D48" s="58"/>
      <c r="E48" s="270">
        <f t="shared" ref="E48:L48" si="10">E51</f>
        <v>7</v>
      </c>
      <c r="F48" s="270">
        <f t="shared" si="10"/>
        <v>0</v>
      </c>
      <c r="G48" s="270">
        <f t="shared" si="10"/>
        <v>7</v>
      </c>
      <c r="H48" s="270">
        <f t="shared" si="10"/>
        <v>7</v>
      </c>
      <c r="I48" s="270">
        <f t="shared" si="10"/>
        <v>0</v>
      </c>
      <c r="J48" s="270">
        <f t="shared" si="10"/>
        <v>3</v>
      </c>
      <c r="K48" s="270">
        <f t="shared" si="10"/>
        <v>2</v>
      </c>
      <c r="L48" s="271">
        <f t="shared" si="10"/>
        <v>1061</v>
      </c>
    </row>
    <row r="49" spans="1:12" ht="25.5" customHeight="1" x14ac:dyDescent="0.2">
      <c r="A49" s="17" t="s">
        <v>83</v>
      </c>
      <c r="B49" s="1" t="s">
        <v>84</v>
      </c>
      <c r="C49" s="1" t="str">
        <f>VLOOKUP(B49,serial!$C$1:$D$37,2,FALSE)</f>
        <v>BA_RS</v>
      </c>
      <c r="D49" s="2" t="s">
        <v>85</v>
      </c>
      <c r="E49" s="264">
        <v>1</v>
      </c>
      <c r="F49" s="264">
        <v>0</v>
      </c>
      <c r="G49" s="264">
        <v>1</v>
      </c>
      <c r="H49" s="264">
        <v>1</v>
      </c>
      <c r="I49" s="264">
        <v>0</v>
      </c>
      <c r="J49" s="264">
        <v>0</v>
      </c>
      <c r="K49" s="264">
        <v>0</v>
      </c>
      <c r="L49" s="268">
        <v>1455</v>
      </c>
    </row>
    <row r="50" spans="1:12" ht="38.25" customHeight="1" x14ac:dyDescent="0.2">
      <c r="A50" s="17" t="s">
        <v>86</v>
      </c>
      <c r="B50" s="1" t="s">
        <v>87</v>
      </c>
      <c r="C50" s="1" t="str">
        <f>VLOOKUP(B50,serial!$C$1:$D$37,2,FALSE)</f>
        <v>BA_PT</v>
      </c>
      <c r="D50" s="2" t="s">
        <v>88</v>
      </c>
      <c r="E50" s="264">
        <v>8</v>
      </c>
      <c r="F50" s="264">
        <v>0</v>
      </c>
      <c r="G50" s="264">
        <v>8</v>
      </c>
      <c r="H50" s="264">
        <v>8</v>
      </c>
      <c r="I50" s="264">
        <v>0</v>
      </c>
      <c r="J50" s="264">
        <v>1</v>
      </c>
      <c r="K50" s="264">
        <v>0</v>
      </c>
      <c r="L50" s="268">
        <v>1680</v>
      </c>
    </row>
    <row r="51" spans="1:12" ht="25.5" customHeight="1" x14ac:dyDescent="0.2">
      <c r="A51" s="17" t="s">
        <v>89</v>
      </c>
      <c r="B51" s="1" t="s">
        <v>90</v>
      </c>
      <c r="C51" s="1" t="str">
        <f>VLOOKUP(B51,serial!$C$1:$D$37,2,FALSE)</f>
        <v>BA_R</v>
      </c>
      <c r="D51" s="2" t="s">
        <v>91</v>
      </c>
      <c r="E51" s="264">
        <v>7</v>
      </c>
      <c r="F51" s="264">
        <v>0</v>
      </c>
      <c r="G51" s="264">
        <v>7</v>
      </c>
      <c r="H51" s="264">
        <v>7</v>
      </c>
      <c r="I51" s="264">
        <v>0</v>
      </c>
      <c r="J51" s="264">
        <v>3</v>
      </c>
      <c r="K51" s="264">
        <v>2</v>
      </c>
      <c r="L51" s="268">
        <v>1061</v>
      </c>
    </row>
    <row r="52" spans="1:12" ht="15.75" customHeight="1" x14ac:dyDescent="0.2">
      <c r="A52" s="59" t="s">
        <v>92</v>
      </c>
      <c r="B52" s="1"/>
      <c r="C52" s="1"/>
      <c r="D52" s="2"/>
      <c r="E52" s="272">
        <f t="shared" ref="E52:L52" si="11">SUM(E49:E51)</f>
        <v>16</v>
      </c>
      <c r="F52" s="272">
        <f t="shared" si="11"/>
        <v>0</v>
      </c>
      <c r="G52" s="272">
        <f t="shared" si="11"/>
        <v>16</v>
      </c>
      <c r="H52" s="272">
        <f t="shared" si="11"/>
        <v>16</v>
      </c>
      <c r="I52" s="272">
        <f t="shared" si="11"/>
        <v>0</v>
      </c>
      <c r="J52" s="272">
        <f t="shared" si="11"/>
        <v>4</v>
      </c>
      <c r="K52" s="272">
        <f t="shared" si="11"/>
        <v>2</v>
      </c>
      <c r="L52" s="273">
        <f t="shared" si="11"/>
        <v>4196</v>
      </c>
    </row>
    <row r="53" spans="1:12" ht="25.5" customHeight="1" x14ac:dyDescent="0.2">
      <c r="A53" s="44" t="s">
        <v>93</v>
      </c>
      <c r="B53" s="45"/>
      <c r="C53" s="45"/>
      <c r="D53" s="58"/>
      <c r="E53" s="274">
        <f t="shared" ref="E53:L53" si="12">SUM(E54:E55)</f>
        <v>4</v>
      </c>
      <c r="F53" s="274">
        <f t="shared" si="12"/>
        <v>3</v>
      </c>
      <c r="G53" s="274">
        <f t="shared" si="12"/>
        <v>1</v>
      </c>
      <c r="H53" s="274">
        <f t="shared" si="12"/>
        <v>3</v>
      </c>
      <c r="I53" s="274">
        <f t="shared" si="12"/>
        <v>1</v>
      </c>
      <c r="J53" s="274">
        <f t="shared" si="12"/>
        <v>3</v>
      </c>
      <c r="K53" s="274">
        <f t="shared" si="12"/>
        <v>0</v>
      </c>
      <c r="L53" s="275">
        <f t="shared" si="12"/>
        <v>1825</v>
      </c>
    </row>
    <row r="54" spans="1:12" ht="25.5" customHeight="1" x14ac:dyDescent="0.2">
      <c r="A54" s="54" t="s">
        <v>94</v>
      </c>
      <c r="B54" s="1" t="s">
        <v>95</v>
      </c>
      <c r="C54" s="1" t="str">
        <f>VLOOKUP(B54,serial!$C$1:$D$37,2,FALSE)</f>
        <v>BE_RM</v>
      </c>
      <c r="D54" s="2" t="s">
        <v>96</v>
      </c>
      <c r="E54" s="264">
        <v>1</v>
      </c>
      <c r="F54" s="264">
        <v>1</v>
      </c>
      <c r="G54" s="264">
        <v>0</v>
      </c>
      <c r="H54" s="264">
        <v>1</v>
      </c>
      <c r="I54" s="264">
        <v>0</v>
      </c>
      <c r="J54" s="264">
        <v>0</v>
      </c>
      <c r="K54" s="264">
        <v>0</v>
      </c>
      <c r="L54" s="268">
        <v>1350</v>
      </c>
    </row>
    <row r="55" spans="1:12" ht="41.25" customHeight="1" x14ac:dyDescent="0.2">
      <c r="A55" s="54" t="s">
        <v>97</v>
      </c>
      <c r="B55" s="1" t="s">
        <v>98</v>
      </c>
      <c r="C55" s="1" t="str">
        <f>VLOOKUP(B55,serial!$C$1:$D$37,2,FALSE)</f>
        <v>BE_PT</v>
      </c>
      <c r="D55" s="2" t="s">
        <v>99</v>
      </c>
      <c r="E55" s="264">
        <v>3</v>
      </c>
      <c r="F55" s="264">
        <v>2</v>
      </c>
      <c r="G55" s="264">
        <v>1</v>
      </c>
      <c r="H55" s="264">
        <v>2</v>
      </c>
      <c r="I55" s="264">
        <v>1</v>
      </c>
      <c r="J55" s="264">
        <v>3</v>
      </c>
      <c r="K55" s="264">
        <v>0</v>
      </c>
      <c r="L55" s="268">
        <v>475</v>
      </c>
    </row>
    <row r="56" spans="1:12" ht="25.5" customHeight="1" x14ac:dyDescent="0.2">
      <c r="A56" s="60" t="s">
        <v>100</v>
      </c>
      <c r="B56" s="45"/>
      <c r="C56" s="45"/>
      <c r="D56" s="58"/>
      <c r="E56" s="274">
        <f t="shared" ref="E56:L56" si="13">SUM(E57:E59)</f>
        <v>57</v>
      </c>
      <c r="F56" s="274">
        <f t="shared" si="13"/>
        <v>20</v>
      </c>
      <c r="G56" s="274">
        <f t="shared" si="13"/>
        <v>37</v>
      </c>
      <c r="H56" s="274">
        <f t="shared" si="13"/>
        <v>57</v>
      </c>
      <c r="I56" s="274">
        <f t="shared" si="13"/>
        <v>0</v>
      </c>
      <c r="J56" s="274">
        <f t="shared" si="13"/>
        <v>15</v>
      </c>
      <c r="K56" s="274">
        <f t="shared" si="13"/>
        <v>0</v>
      </c>
      <c r="L56" s="275">
        <f t="shared" si="13"/>
        <v>9920</v>
      </c>
    </row>
    <row r="57" spans="1:12" ht="25.5" customHeight="1" x14ac:dyDescent="0.2">
      <c r="A57" s="54" t="s">
        <v>101</v>
      </c>
      <c r="B57" s="1" t="s">
        <v>102</v>
      </c>
      <c r="C57" s="1" t="str">
        <f>VLOOKUP(B57,serial!$C$1:$D$37,2,FALSE)</f>
        <v>BT_RM</v>
      </c>
      <c r="D57" s="2" t="s">
        <v>103</v>
      </c>
      <c r="E57" s="264">
        <v>1</v>
      </c>
      <c r="F57" s="264">
        <v>0</v>
      </c>
      <c r="G57" s="264">
        <v>1</v>
      </c>
      <c r="H57" s="264">
        <v>1</v>
      </c>
      <c r="I57" s="264">
        <v>0</v>
      </c>
      <c r="J57" s="264">
        <v>1</v>
      </c>
      <c r="K57" s="264">
        <v>0</v>
      </c>
      <c r="L57" s="268">
        <v>2400</v>
      </c>
    </row>
    <row r="58" spans="1:12" ht="39.75" customHeight="1" x14ac:dyDescent="0.2">
      <c r="A58" s="54" t="s">
        <v>104</v>
      </c>
      <c r="B58" s="1" t="s">
        <v>105</v>
      </c>
      <c r="C58" s="1" t="str">
        <f>VLOOKUP(B58,serial!$C$1:$D$37,2,FALSE)</f>
        <v>BT_PT</v>
      </c>
      <c r="D58" s="2" t="s">
        <v>106</v>
      </c>
      <c r="E58" s="264">
        <v>14</v>
      </c>
      <c r="F58" s="264">
        <v>4</v>
      </c>
      <c r="G58" s="264">
        <v>10</v>
      </c>
      <c r="H58" s="264">
        <v>14</v>
      </c>
      <c r="I58" s="264">
        <v>0</v>
      </c>
      <c r="J58" s="264">
        <v>4</v>
      </c>
      <c r="K58" s="264">
        <v>0</v>
      </c>
      <c r="L58" s="268">
        <v>3377</v>
      </c>
    </row>
    <row r="59" spans="1:12" ht="25.5" customHeight="1" x14ac:dyDescent="0.2">
      <c r="A59" s="61" t="s">
        <v>107</v>
      </c>
      <c r="B59" s="1" t="s">
        <v>44</v>
      </c>
      <c r="C59" s="1" t="str">
        <f>VLOOKUP(B59,serial!$C$1:$D$37,2,FALSE)</f>
        <v>BT_SP</v>
      </c>
      <c r="D59" s="2" t="s">
        <v>108</v>
      </c>
      <c r="E59" s="264">
        <v>42</v>
      </c>
      <c r="F59" s="264">
        <v>16</v>
      </c>
      <c r="G59" s="264">
        <v>26</v>
      </c>
      <c r="H59" s="264">
        <v>42</v>
      </c>
      <c r="I59" s="264">
        <v>0</v>
      </c>
      <c r="J59" s="264">
        <v>10</v>
      </c>
      <c r="K59" s="264">
        <v>0</v>
      </c>
      <c r="L59" s="268">
        <v>4143</v>
      </c>
    </row>
    <row r="60" spans="1:12" ht="25.5" customHeight="1" x14ac:dyDescent="0.2">
      <c r="A60" s="44" t="s">
        <v>109</v>
      </c>
      <c r="B60" s="45"/>
      <c r="C60" s="45"/>
      <c r="D60" s="58"/>
      <c r="E60" s="274">
        <f t="shared" ref="E60:L60" si="14">SUM(E61:E62)</f>
        <v>6</v>
      </c>
      <c r="F60" s="274">
        <f t="shared" si="14"/>
        <v>0</v>
      </c>
      <c r="G60" s="274">
        <f t="shared" si="14"/>
        <v>4</v>
      </c>
      <c r="H60" s="274">
        <f t="shared" si="14"/>
        <v>2</v>
      </c>
      <c r="I60" s="274">
        <f t="shared" si="14"/>
        <v>0</v>
      </c>
      <c r="J60" s="274">
        <f t="shared" si="14"/>
        <v>0</v>
      </c>
      <c r="K60" s="274">
        <f t="shared" si="14"/>
        <v>0</v>
      </c>
      <c r="L60" s="275">
        <f t="shared" si="14"/>
        <v>1174</v>
      </c>
    </row>
    <row r="61" spans="1:12" ht="25.5" customHeight="1" x14ac:dyDescent="0.2">
      <c r="A61" s="17" t="s">
        <v>110</v>
      </c>
      <c r="B61" s="1" t="s">
        <v>111</v>
      </c>
      <c r="C61" s="1" t="str">
        <f>VLOOKUP(B61,serial!$C$1:$D$37,2,FALSE)</f>
        <v>BAM_RM</v>
      </c>
      <c r="D61" s="2" t="s">
        <v>112</v>
      </c>
      <c r="E61" s="264">
        <v>1</v>
      </c>
      <c r="F61" s="264">
        <v>0</v>
      </c>
      <c r="G61" s="264">
        <v>2</v>
      </c>
      <c r="H61" s="264">
        <v>1</v>
      </c>
      <c r="I61" s="264">
        <v>0</v>
      </c>
      <c r="J61" s="264">
        <v>0</v>
      </c>
      <c r="K61" s="264">
        <v>0</v>
      </c>
      <c r="L61" s="268">
        <v>547</v>
      </c>
    </row>
    <row r="62" spans="1:12" ht="38.25" customHeight="1" x14ac:dyDescent="0.2">
      <c r="A62" s="17" t="s">
        <v>113</v>
      </c>
      <c r="B62" s="1" t="s">
        <v>114</v>
      </c>
      <c r="C62" s="1" t="str">
        <f>VLOOKUP(B62,serial!$C$1:$D$37,2,FALSE)</f>
        <v>BAM_PT</v>
      </c>
      <c r="D62" s="2" t="s">
        <v>115</v>
      </c>
      <c r="E62" s="264">
        <v>5</v>
      </c>
      <c r="F62" s="264">
        <v>0</v>
      </c>
      <c r="G62" s="264">
        <v>2</v>
      </c>
      <c r="H62" s="264">
        <v>1</v>
      </c>
      <c r="I62" s="264">
        <v>0</v>
      </c>
      <c r="J62" s="264">
        <v>0</v>
      </c>
      <c r="K62" s="264">
        <v>0</v>
      </c>
      <c r="L62" s="268">
        <v>627</v>
      </c>
    </row>
    <row r="63" spans="1:12" ht="25.5" customHeight="1" x14ac:dyDescent="0.2">
      <c r="A63" s="62" t="s">
        <v>116</v>
      </c>
      <c r="B63" s="63"/>
      <c r="C63" s="63"/>
      <c r="D63" s="64"/>
      <c r="E63" s="276">
        <f t="shared" ref="E63:L63" si="15">E35+E26+E23+E20</f>
        <v>2632</v>
      </c>
      <c r="F63" s="276">
        <f t="shared" si="15"/>
        <v>570</v>
      </c>
      <c r="G63" s="276">
        <f t="shared" si="15"/>
        <v>2060</v>
      </c>
      <c r="H63" s="276">
        <f t="shared" si="15"/>
        <v>2363</v>
      </c>
      <c r="I63" s="276">
        <f t="shared" si="15"/>
        <v>266</v>
      </c>
      <c r="J63" s="276">
        <f t="shared" si="15"/>
        <v>372</v>
      </c>
      <c r="K63" s="276">
        <f t="shared" si="15"/>
        <v>19</v>
      </c>
      <c r="L63" s="276">
        <f t="shared" si="15"/>
        <v>297948</v>
      </c>
    </row>
    <row r="64" spans="1:12" ht="12.75" customHeight="1" x14ac:dyDescent="0.2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</row>
    <row r="65" spans="1:12" ht="12.75" customHeight="1" x14ac:dyDescent="0.2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</row>
    <row r="66" spans="1:12" ht="12.75" customHeight="1" x14ac:dyDescent="0.2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</row>
    <row r="67" spans="1:12" ht="12.75" customHeight="1" x14ac:dyDescent="0.2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</row>
    <row r="68" spans="1:12" ht="12.75" customHeight="1" x14ac:dyDescent="0.2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</row>
    <row r="69" spans="1:12" ht="12.75" customHeight="1" x14ac:dyDescent="0.2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</row>
    <row r="70" spans="1:12" ht="12.75" customHeight="1" x14ac:dyDescent="0.2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</row>
    <row r="71" spans="1:12" ht="12.75" customHeight="1" x14ac:dyDescent="0.2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</row>
    <row r="72" spans="1:12" ht="12.75" customHeight="1" x14ac:dyDescent="0.2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</row>
    <row r="73" spans="1:12" ht="12.75" customHeight="1" x14ac:dyDescent="0.2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</row>
    <row r="74" spans="1:12" ht="12.75" customHeight="1" x14ac:dyDescent="0.2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</row>
    <row r="75" spans="1:12" ht="12.75" customHeight="1" x14ac:dyDescent="0.2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</row>
    <row r="76" spans="1:12" ht="12.75" customHeight="1" x14ac:dyDescent="0.2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</row>
    <row r="77" spans="1:12" ht="12.75" customHeight="1" x14ac:dyDescent="0.2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</row>
    <row r="78" spans="1:12" ht="12.75" customHeight="1" x14ac:dyDescent="0.2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</row>
    <row r="79" spans="1:12" ht="12.75" customHeight="1" x14ac:dyDescent="0.2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</row>
    <row r="80" spans="1:12" ht="12.75" customHeight="1" x14ac:dyDescent="0.2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</row>
    <row r="81" spans="1:12" ht="12.75" customHeight="1" x14ac:dyDescent="0.2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</row>
    <row r="82" spans="1:12" ht="12.75" customHeight="1" x14ac:dyDescent="0.2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</row>
    <row r="83" spans="1:12" ht="12.75" customHeight="1" x14ac:dyDescent="0.2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</row>
    <row r="84" spans="1:12" ht="12.75" customHeight="1" x14ac:dyDescent="0.2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</row>
    <row r="85" spans="1:12" ht="12.75" customHeight="1" x14ac:dyDescent="0.2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</row>
    <row r="86" spans="1:12" ht="12.75" customHeight="1" x14ac:dyDescent="0.2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</row>
    <row r="87" spans="1:12" ht="12.75" customHeight="1" x14ac:dyDescent="0.2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</row>
    <row r="88" spans="1:12" ht="12.75" customHeight="1" x14ac:dyDescent="0.2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</row>
    <row r="89" spans="1:12" ht="12.75" customHeight="1" x14ac:dyDescent="0.2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</row>
    <row r="90" spans="1:12" ht="12.75" customHeight="1" x14ac:dyDescent="0.2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</row>
    <row r="91" spans="1:12" ht="12.75" customHeight="1" x14ac:dyDescent="0.2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</row>
    <row r="92" spans="1:12" ht="12.75" customHeight="1" x14ac:dyDescent="0.2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</row>
    <row r="93" spans="1:12" ht="12.75" customHeight="1" x14ac:dyDescent="0.2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</row>
    <row r="94" spans="1:12" ht="12.75" customHeight="1" x14ac:dyDescent="0.2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</row>
    <row r="95" spans="1:12" ht="12.75" customHeight="1" x14ac:dyDescent="0.2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</row>
    <row r="96" spans="1:12" ht="12.75" customHeight="1" x14ac:dyDescent="0.2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</row>
    <row r="97" spans="1:12" ht="12.75" customHeight="1" x14ac:dyDescent="0.2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</row>
    <row r="98" spans="1:12" ht="12.75" customHeight="1" x14ac:dyDescent="0.2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</row>
    <row r="99" spans="1:12" ht="12.75" customHeight="1" x14ac:dyDescent="0.2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</row>
    <row r="100" spans="1:12" ht="12.75" customHeight="1" x14ac:dyDescent="0.2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</row>
    <row r="101" spans="1:12" ht="12.75" customHeight="1" x14ac:dyDescent="0.2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</row>
    <row r="102" spans="1:12" ht="12.75" customHeight="1" x14ac:dyDescent="0.2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</row>
    <row r="103" spans="1:12" ht="12.75" customHeight="1" x14ac:dyDescent="0.2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</row>
    <row r="104" spans="1:12" ht="12.75" customHeight="1" x14ac:dyDescent="0.2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</row>
    <row r="105" spans="1:12" ht="12.75" customHeight="1" x14ac:dyDescent="0.2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</row>
    <row r="106" spans="1:12" ht="12.75" customHeight="1" x14ac:dyDescent="0.2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</row>
    <row r="107" spans="1:12" ht="12.75" customHeight="1" x14ac:dyDescent="0.2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</row>
    <row r="108" spans="1:12" ht="12.75" customHeight="1" x14ac:dyDescent="0.2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</row>
    <row r="109" spans="1:12" ht="12.75" customHeight="1" x14ac:dyDescent="0.2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</row>
    <row r="110" spans="1:12" ht="12.75" customHeight="1" x14ac:dyDescent="0.2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</row>
    <row r="111" spans="1:12" ht="12.75" customHeight="1" x14ac:dyDescent="0.2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</row>
    <row r="112" spans="1:12" ht="12.75" customHeight="1" x14ac:dyDescent="0.2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</row>
    <row r="113" spans="1:12" ht="12.75" customHeight="1" x14ac:dyDescent="0.2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</row>
    <row r="114" spans="1:12" ht="12.75" customHeight="1" x14ac:dyDescent="0.2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</row>
    <row r="115" spans="1:12" ht="12.75" customHeight="1" x14ac:dyDescent="0.2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</row>
    <row r="116" spans="1:12" ht="12.75" customHeight="1" x14ac:dyDescent="0.2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</row>
    <row r="117" spans="1:12" ht="12.75" customHeight="1" x14ac:dyDescent="0.2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</row>
    <row r="118" spans="1:12" ht="12.75" customHeight="1" x14ac:dyDescent="0.2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</row>
    <row r="119" spans="1:12" ht="12.75" customHeight="1" x14ac:dyDescent="0.2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</row>
    <row r="120" spans="1:12" ht="12.75" customHeight="1" x14ac:dyDescent="0.2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</row>
    <row r="121" spans="1:12" ht="12.75" customHeight="1" x14ac:dyDescent="0.2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</row>
    <row r="122" spans="1:12" ht="12.75" customHeight="1" x14ac:dyDescent="0.2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</row>
    <row r="123" spans="1:12" ht="12.75" customHeight="1" x14ac:dyDescent="0.2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</row>
    <row r="124" spans="1:12" ht="12.75" customHeight="1" x14ac:dyDescent="0.2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</row>
    <row r="125" spans="1:12" ht="12.75" customHeight="1" x14ac:dyDescent="0.2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</row>
    <row r="126" spans="1:12" ht="12.75" customHeight="1" x14ac:dyDescent="0.2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</row>
    <row r="127" spans="1:12" ht="12.75" customHeight="1" x14ac:dyDescent="0.2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</row>
    <row r="128" spans="1:12" ht="12.75" customHeight="1" x14ac:dyDescent="0.2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</row>
    <row r="129" spans="1:12" ht="12.75" customHeight="1" x14ac:dyDescent="0.2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</row>
    <row r="130" spans="1:12" ht="12.75" customHeight="1" x14ac:dyDescent="0.2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</row>
    <row r="131" spans="1:12" ht="12.75" customHeight="1" x14ac:dyDescent="0.2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</row>
    <row r="132" spans="1:12" ht="12.75" customHeight="1" x14ac:dyDescent="0.2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</row>
    <row r="133" spans="1:12" ht="12.75" customHeight="1" x14ac:dyDescent="0.2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</row>
    <row r="134" spans="1:12" ht="12.75" customHeight="1" x14ac:dyDescent="0.2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</row>
    <row r="135" spans="1:12" ht="12.75" customHeight="1" x14ac:dyDescent="0.2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</row>
    <row r="136" spans="1:12" ht="12.75" customHeight="1" x14ac:dyDescent="0.2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</row>
    <row r="137" spans="1:12" ht="12.75" customHeight="1" x14ac:dyDescent="0.2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</row>
    <row r="138" spans="1:12" ht="12.75" customHeight="1" x14ac:dyDescent="0.2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</row>
    <row r="139" spans="1:12" ht="12.75" customHeight="1" x14ac:dyDescent="0.2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</row>
    <row r="140" spans="1:12" ht="12.75" customHeight="1" x14ac:dyDescent="0.2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</row>
    <row r="141" spans="1:12" ht="12.75" customHeight="1" x14ac:dyDescent="0.2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</row>
    <row r="142" spans="1:12" ht="12.75" customHeight="1" x14ac:dyDescent="0.2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</row>
    <row r="143" spans="1:12" ht="12.75" customHeight="1" x14ac:dyDescent="0.2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</row>
    <row r="144" spans="1:12" ht="12.75" customHeight="1" x14ac:dyDescent="0.2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</row>
    <row r="145" spans="1:12" ht="12.75" customHeight="1" x14ac:dyDescent="0.2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</row>
    <row r="146" spans="1:12" ht="12.75" customHeight="1" x14ac:dyDescent="0.2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</row>
    <row r="147" spans="1:12" ht="12.75" customHeight="1" x14ac:dyDescent="0.2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</row>
    <row r="148" spans="1:12" ht="12.75" customHeight="1" x14ac:dyDescent="0.2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</row>
    <row r="149" spans="1:12" ht="12.75" customHeight="1" x14ac:dyDescent="0.2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</row>
    <row r="150" spans="1:12" ht="12.75" customHeight="1" x14ac:dyDescent="0.2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</row>
    <row r="151" spans="1:12" ht="12.75" customHeight="1" x14ac:dyDescent="0.2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</row>
    <row r="152" spans="1:12" ht="12.75" customHeight="1" x14ac:dyDescent="0.2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</row>
    <row r="153" spans="1:12" ht="12.75" customHeight="1" x14ac:dyDescent="0.2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</row>
    <row r="154" spans="1:12" ht="12.75" customHeight="1" x14ac:dyDescent="0.2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</row>
    <row r="155" spans="1:12" ht="12.75" customHeight="1" x14ac:dyDescent="0.2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</row>
    <row r="156" spans="1:12" ht="12.75" customHeight="1" x14ac:dyDescent="0.2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</row>
    <row r="157" spans="1:12" ht="12.75" customHeight="1" x14ac:dyDescent="0.2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</row>
    <row r="158" spans="1:12" ht="12.75" customHeight="1" x14ac:dyDescent="0.2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</row>
    <row r="159" spans="1:12" ht="12.75" customHeight="1" x14ac:dyDescent="0.2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</row>
    <row r="160" spans="1:12" ht="12.75" customHeight="1" x14ac:dyDescent="0.2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</row>
    <row r="161" spans="1:12" ht="12.75" customHeight="1" x14ac:dyDescent="0.2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</row>
    <row r="162" spans="1:12" ht="12.75" customHeight="1" x14ac:dyDescent="0.2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</row>
    <row r="163" spans="1:12" ht="12.75" customHeight="1" x14ac:dyDescent="0.2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</row>
    <row r="164" spans="1:12" ht="12.75" customHeight="1" x14ac:dyDescent="0.2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</row>
    <row r="165" spans="1:12" ht="12.75" customHeight="1" x14ac:dyDescent="0.2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</row>
    <row r="166" spans="1:12" ht="12.75" customHeight="1" x14ac:dyDescent="0.2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</row>
    <row r="167" spans="1:12" ht="12.75" customHeight="1" x14ac:dyDescent="0.2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</row>
    <row r="168" spans="1:12" ht="12.75" customHeight="1" x14ac:dyDescent="0.2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</row>
    <row r="169" spans="1:12" ht="12.75" customHeight="1" x14ac:dyDescent="0.2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</row>
    <row r="170" spans="1:12" ht="12.75" customHeight="1" x14ac:dyDescent="0.2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</row>
    <row r="171" spans="1:12" ht="12.75" customHeight="1" x14ac:dyDescent="0.2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</row>
    <row r="172" spans="1:12" ht="12.75" customHeight="1" x14ac:dyDescent="0.2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</row>
    <row r="173" spans="1:12" ht="12.75" customHeight="1" x14ac:dyDescent="0.2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</row>
    <row r="174" spans="1:12" ht="12.75" customHeight="1" x14ac:dyDescent="0.2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</row>
    <row r="175" spans="1:12" ht="12.75" customHeight="1" x14ac:dyDescent="0.2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</row>
    <row r="176" spans="1:12" ht="12.75" customHeight="1" x14ac:dyDescent="0.2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</row>
    <row r="177" spans="1:12" ht="12.75" customHeight="1" x14ac:dyDescent="0.2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</row>
    <row r="178" spans="1:12" ht="12.75" customHeight="1" x14ac:dyDescent="0.2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</row>
    <row r="179" spans="1:12" ht="12.75" customHeight="1" x14ac:dyDescent="0.2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</row>
    <row r="180" spans="1:12" ht="12.75" customHeight="1" x14ac:dyDescent="0.2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</row>
    <row r="181" spans="1:12" ht="12.75" customHeight="1" x14ac:dyDescent="0.2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</row>
    <row r="182" spans="1:12" ht="12.75" customHeight="1" x14ac:dyDescent="0.2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</row>
    <row r="183" spans="1:12" ht="12.75" customHeight="1" x14ac:dyDescent="0.2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</row>
    <row r="184" spans="1:12" ht="12.75" customHeight="1" x14ac:dyDescent="0.2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</row>
    <row r="185" spans="1:12" ht="12.75" customHeight="1" x14ac:dyDescent="0.2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</row>
    <row r="186" spans="1:12" ht="12.75" customHeight="1" x14ac:dyDescent="0.2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</row>
    <row r="187" spans="1:12" ht="12.75" customHeight="1" x14ac:dyDescent="0.2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</row>
    <row r="188" spans="1:12" ht="12.75" customHeight="1" x14ac:dyDescent="0.2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</row>
    <row r="189" spans="1:12" ht="12.75" customHeight="1" x14ac:dyDescent="0.2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</row>
    <row r="190" spans="1:12" ht="12.75" customHeight="1" x14ac:dyDescent="0.2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</row>
    <row r="191" spans="1:12" ht="12.75" customHeight="1" x14ac:dyDescent="0.2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</row>
    <row r="192" spans="1:12" ht="12.75" customHeight="1" x14ac:dyDescent="0.2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</row>
    <row r="193" spans="1:12" ht="12.75" customHeight="1" x14ac:dyDescent="0.2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</row>
    <row r="194" spans="1:12" ht="12.75" customHeight="1" x14ac:dyDescent="0.2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</row>
    <row r="195" spans="1:12" ht="12.75" customHeight="1" x14ac:dyDescent="0.2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</row>
    <row r="196" spans="1:12" ht="12.75" customHeight="1" x14ac:dyDescent="0.2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</row>
    <row r="197" spans="1:12" ht="12.75" customHeight="1" x14ac:dyDescent="0.2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</row>
    <row r="198" spans="1:12" ht="12.75" customHeight="1" x14ac:dyDescent="0.2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</row>
    <row r="199" spans="1:12" ht="12.75" customHeight="1" x14ac:dyDescent="0.2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</row>
    <row r="200" spans="1:12" ht="12.75" customHeight="1" x14ac:dyDescent="0.2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</row>
    <row r="201" spans="1:12" ht="12.75" customHeight="1" x14ac:dyDescent="0.2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</row>
    <row r="202" spans="1:12" ht="12.75" customHeight="1" x14ac:dyDescent="0.2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</row>
    <row r="203" spans="1:12" ht="12.75" customHeight="1" x14ac:dyDescent="0.2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</row>
    <row r="204" spans="1:12" ht="12.75" customHeight="1" x14ac:dyDescent="0.2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</row>
    <row r="205" spans="1:12" ht="12.75" customHeight="1" x14ac:dyDescent="0.2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</row>
    <row r="206" spans="1:12" ht="12.75" customHeight="1" x14ac:dyDescent="0.2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</row>
    <row r="207" spans="1:12" ht="12.75" customHeight="1" x14ac:dyDescent="0.2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</row>
    <row r="208" spans="1:12" ht="12.75" customHeight="1" x14ac:dyDescent="0.2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</row>
    <row r="209" spans="1:12" ht="12.75" customHeight="1" x14ac:dyDescent="0.2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</row>
    <row r="210" spans="1:12" ht="12.75" customHeight="1" x14ac:dyDescent="0.2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</row>
    <row r="211" spans="1:12" ht="12.75" customHeight="1" x14ac:dyDescent="0.2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</row>
    <row r="212" spans="1:12" ht="12.75" customHeight="1" x14ac:dyDescent="0.2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</row>
    <row r="213" spans="1:12" ht="12.75" customHeight="1" x14ac:dyDescent="0.2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</row>
    <row r="214" spans="1:12" ht="12.75" customHeight="1" x14ac:dyDescent="0.2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</row>
    <row r="215" spans="1:12" ht="12.75" customHeight="1" x14ac:dyDescent="0.2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</row>
    <row r="216" spans="1:12" ht="12.75" customHeight="1" x14ac:dyDescent="0.2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</row>
    <row r="217" spans="1:12" ht="12.75" customHeight="1" x14ac:dyDescent="0.2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</row>
    <row r="218" spans="1:12" ht="12.75" customHeight="1" x14ac:dyDescent="0.2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</row>
    <row r="219" spans="1:12" ht="12.75" customHeight="1" x14ac:dyDescent="0.2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</row>
    <row r="220" spans="1:12" ht="12.75" customHeight="1" x14ac:dyDescent="0.2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</row>
    <row r="221" spans="1:12" ht="12.75" customHeight="1" x14ac:dyDescent="0.2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</row>
    <row r="222" spans="1:12" ht="12.75" customHeight="1" x14ac:dyDescent="0.2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</row>
    <row r="223" spans="1:12" ht="12.75" customHeight="1" x14ac:dyDescent="0.2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</row>
    <row r="224" spans="1:12" ht="12.75" customHeight="1" x14ac:dyDescent="0.2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</row>
    <row r="225" spans="1:12" ht="12.75" customHeight="1" x14ac:dyDescent="0.2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</row>
    <row r="226" spans="1:12" ht="12.75" customHeight="1" x14ac:dyDescent="0.2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</row>
    <row r="227" spans="1:12" ht="12.75" customHeight="1" x14ac:dyDescent="0.2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</row>
    <row r="228" spans="1:12" ht="12.75" customHeight="1" x14ac:dyDescent="0.2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</row>
    <row r="229" spans="1:12" ht="12.75" customHeight="1" x14ac:dyDescent="0.2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</row>
    <row r="230" spans="1:12" ht="12.75" customHeight="1" x14ac:dyDescent="0.2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</row>
    <row r="231" spans="1:12" ht="12.75" customHeight="1" x14ac:dyDescent="0.2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</row>
    <row r="232" spans="1:12" ht="12.75" customHeight="1" x14ac:dyDescent="0.2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</row>
    <row r="233" spans="1:12" ht="12.75" customHeight="1" x14ac:dyDescent="0.2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</row>
    <row r="234" spans="1:12" ht="12.75" customHeight="1" x14ac:dyDescent="0.2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</row>
    <row r="235" spans="1:12" ht="12.75" customHeight="1" x14ac:dyDescent="0.2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</row>
    <row r="236" spans="1:12" ht="12.75" customHeight="1" x14ac:dyDescent="0.2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</row>
    <row r="237" spans="1:12" ht="12.75" customHeight="1" x14ac:dyDescent="0.2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</row>
    <row r="238" spans="1:12" ht="12.75" customHeight="1" x14ac:dyDescent="0.2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</row>
    <row r="239" spans="1:12" ht="12.75" customHeight="1" x14ac:dyDescent="0.2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</row>
    <row r="240" spans="1:12" ht="12.75" customHeight="1" x14ac:dyDescent="0.2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</row>
    <row r="241" spans="1:12" ht="12.75" customHeight="1" x14ac:dyDescent="0.2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</row>
    <row r="242" spans="1:12" ht="12.75" customHeight="1" x14ac:dyDescent="0.2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</row>
    <row r="243" spans="1:12" ht="12.75" customHeight="1" x14ac:dyDescent="0.2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</row>
    <row r="244" spans="1:12" ht="12.75" customHeight="1" x14ac:dyDescent="0.2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</row>
    <row r="245" spans="1:12" ht="12.75" customHeight="1" x14ac:dyDescent="0.2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</row>
    <row r="246" spans="1:12" ht="12.75" customHeight="1" x14ac:dyDescent="0.2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</row>
    <row r="247" spans="1:12" ht="12.75" customHeight="1" x14ac:dyDescent="0.2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</row>
    <row r="248" spans="1:12" ht="12.75" customHeight="1" x14ac:dyDescent="0.2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</row>
    <row r="249" spans="1:12" ht="12.75" customHeight="1" x14ac:dyDescent="0.2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</row>
    <row r="250" spans="1:12" ht="12.75" customHeight="1" x14ac:dyDescent="0.2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</row>
    <row r="251" spans="1:12" ht="12.75" customHeight="1" x14ac:dyDescent="0.2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</row>
    <row r="252" spans="1:12" ht="12.75" customHeight="1" x14ac:dyDescent="0.2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</row>
    <row r="253" spans="1:12" ht="12.75" customHeight="1" x14ac:dyDescent="0.2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</row>
    <row r="254" spans="1:12" ht="12.75" customHeight="1" x14ac:dyDescent="0.2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</row>
    <row r="255" spans="1:12" ht="12.75" customHeight="1" x14ac:dyDescent="0.2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</row>
    <row r="256" spans="1:12" ht="12.75" customHeight="1" x14ac:dyDescent="0.2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</row>
    <row r="257" spans="1:12" ht="12.75" customHeight="1" x14ac:dyDescent="0.2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</row>
    <row r="258" spans="1:12" ht="12.75" customHeight="1" x14ac:dyDescent="0.2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</row>
    <row r="259" spans="1:12" ht="12.75" customHeight="1" x14ac:dyDescent="0.2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</row>
    <row r="260" spans="1:12" ht="12.75" customHeight="1" x14ac:dyDescent="0.2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</row>
    <row r="261" spans="1:12" ht="12.75" customHeight="1" x14ac:dyDescent="0.2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</row>
    <row r="262" spans="1:12" ht="12.75" customHeight="1" x14ac:dyDescent="0.2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</row>
    <row r="263" spans="1:12" ht="12.75" customHeight="1" x14ac:dyDescent="0.2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</row>
    <row r="264" spans="1:12" ht="15.75" customHeight="1" x14ac:dyDescent="0.2"/>
    <row r="265" spans="1:12" ht="15.75" customHeight="1" x14ac:dyDescent="0.2"/>
    <row r="266" spans="1:12" ht="15.75" customHeight="1" x14ac:dyDescent="0.2"/>
    <row r="267" spans="1:12" ht="15.75" customHeight="1" x14ac:dyDescent="0.2"/>
    <row r="268" spans="1:12" ht="15.75" customHeight="1" x14ac:dyDescent="0.2"/>
    <row r="269" spans="1:12" ht="15.75" customHeight="1" x14ac:dyDescent="0.2"/>
    <row r="270" spans="1:12" ht="15.75" customHeight="1" x14ac:dyDescent="0.2"/>
    <row r="271" spans="1:12" ht="15.75" customHeight="1" x14ac:dyDescent="0.2"/>
    <row r="272" spans="1:1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mergeCells count="9">
    <mergeCell ref="E12:L12"/>
    <mergeCell ref="E13:L13"/>
    <mergeCell ref="E10:L10"/>
    <mergeCell ref="J11:L11"/>
    <mergeCell ref="A13:A15"/>
    <mergeCell ref="E14:E15"/>
    <mergeCell ref="F14:I14"/>
    <mergeCell ref="J14:K14"/>
    <mergeCell ref="L14:L15"/>
  </mergeCells>
  <dataValidations count="1">
    <dataValidation type="list" allowBlank="1" showErrorMessage="1" sqref="B21:B22 B24:B25 B27:B34 B36 B38:B42 B44:B46 B49:B51 B54:B55 B57:B59 B61:B62">
      <formula1>types</formula1>
    </dataValidation>
  </dataValidations>
  <pageMargins left="0.55118110236220474" right="0.55118110236220474" top="0.39370078740157483" bottom="0.35433070866141742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selection activeCell="O53" sqref="O53"/>
    </sheetView>
  </sheetViews>
  <sheetFormatPr defaultColWidth="14.42578125" defaultRowHeight="15" customHeight="1" x14ac:dyDescent="0.2"/>
  <cols>
    <col min="1" max="1" width="53.5703125" customWidth="1"/>
    <col min="2" max="2" width="34.7109375" hidden="1" customWidth="1"/>
    <col min="3" max="3" width="18.140625" hidden="1" customWidth="1"/>
    <col min="4" max="4" width="21.5703125" hidden="1" customWidth="1"/>
    <col min="5" max="5" width="9.140625" customWidth="1"/>
    <col min="6" max="6" width="8.85546875" customWidth="1"/>
    <col min="7" max="7" width="8.7109375" customWidth="1"/>
    <col min="8" max="8" width="8.28515625" customWidth="1"/>
    <col min="9" max="9" width="6.85546875" customWidth="1"/>
    <col min="10" max="10" width="7" customWidth="1"/>
    <col min="11" max="11" width="6.42578125" customWidth="1"/>
    <col min="12" max="12" width="8.42578125" customWidth="1"/>
    <col min="13" max="13" width="12.140625" customWidth="1"/>
    <col min="14" max="14" width="9.7109375" customWidth="1"/>
    <col min="15" max="15" width="10.140625" customWidth="1"/>
    <col min="16" max="16" width="9.140625" customWidth="1"/>
    <col min="17" max="26" width="8.7109375" customWidth="1"/>
  </cols>
  <sheetData>
    <row r="1" spans="1:26" ht="15.75" customHeight="1" x14ac:dyDescent="0.2">
      <c r="A1" s="376" t="s">
        <v>117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2"/>
      <c r="Q1" s="2"/>
    </row>
    <row r="2" spans="1:26" ht="13.5" customHeight="1" x14ac:dyDescent="0.2">
      <c r="A2" s="378" t="s">
        <v>1</v>
      </c>
      <c r="B2" s="65"/>
      <c r="C2" s="65"/>
      <c r="D2" s="65"/>
      <c r="E2" s="379" t="s">
        <v>118</v>
      </c>
      <c r="F2" s="364"/>
      <c r="G2" s="364"/>
      <c r="H2" s="364"/>
      <c r="I2" s="364"/>
      <c r="J2" s="364"/>
      <c r="K2" s="364"/>
      <c r="L2" s="364"/>
      <c r="M2" s="364"/>
      <c r="N2" s="364"/>
      <c r="O2" s="365"/>
      <c r="P2" s="2"/>
      <c r="Q2" s="2"/>
    </row>
    <row r="3" spans="1:26" ht="9.75" customHeight="1" x14ac:dyDescent="0.2">
      <c r="A3" s="362"/>
      <c r="B3" s="66"/>
      <c r="C3" s="66"/>
      <c r="D3" s="66"/>
      <c r="E3" s="371" t="s">
        <v>119</v>
      </c>
      <c r="F3" s="371" t="s">
        <v>120</v>
      </c>
      <c r="G3" s="371" t="s">
        <v>121</v>
      </c>
      <c r="H3" s="375" t="s">
        <v>122</v>
      </c>
      <c r="I3" s="371" t="s">
        <v>123</v>
      </c>
      <c r="J3" s="371" t="s">
        <v>124</v>
      </c>
      <c r="K3" s="375" t="s">
        <v>125</v>
      </c>
      <c r="L3" s="375" t="s">
        <v>126</v>
      </c>
      <c r="M3" s="371" t="s">
        <v>127</v>
      </c>
      <c r="N3" s="375" t="s">
        <v>128</v>
      </c>
      <c r="O3" s="375" t="s">
        <v>129</v>
      </c>
      <c r="P3" s="2"/>
      <c r="Q3" s="2"/>
    </row>
    <row r="4" spans="1:26" ht="119.25" customHeight="1" x14ac:dyDescent="0.2">
      <c r="A4" s="362"/>
      <c r="B4" s="66"/>
      <c r="C4" s="66"/>
      <c r="D4" s="66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2"/>
      <c r="Q4" s="2"/>
    </row>
    <row r="5" spans="1:26" ht="11.25" customHeight="1" x14ac:dyDescent="0.2">
      <c r="A5" s="373"/>
      <c r="B5" s="67"/>
      <c r="C5" s="67"/>
      <c r="D5" s="67"/>
      <c r="E5" s="10" t="s">
        <v>130</v>
      </c>
      <c r="F5" s="10" t="s">
        <v>131</v>
      </c>
      <c r="G5" s="10" t="s">
        <v>131</v>
      </c>
      <c r="H5" s="10" t="s">
        <v>131</v>
      </c>
      <c r="I5" s="10" t="s">
        <v>131</v>
      </c>
      <c r="J5" s="10" t="s">
        <v>131</v>
      </c>
      <c r="K5" s="10" t="s">
        <v>132</v>
      </c>
      <c r="L5" s="10" t="s">
        <v>131</v>
      </c>
      <c r="M5" s="10" t="s">
        <v>131</v>
      </c>
      <c r="N5" s="10" t="s">
        <v>131</v>
      </c>
      <c r="O5" s="68" t="s">
        <v>130</v>
      </c>
      <c r="P5" s="2"/>
      <c r="Q5" s="2"/>
    </row>
    <row r="6" spans="1:26" ht="9" customHeight="1" x14ac:dyDescent="0.2">
      <c r="A6" s="7" t="s">
        <v>133</v>
      </c>
      <c r="B6" s="69" t="s">
        <v>14</v>
      </c>
      <c r="C6" s="69" t="s">
        <v>15</v>
      </c>
      <c r="D6" s="69" t="s">
        <v>16</v>
      </c>
      <c r="E6" s="7">
        <v>9</v>
      </c>
      <c r="F6" s="7">
        <v>10</v>
      </c>
      <c r="G6" s="7">
        <v>11</v>
      </c>
      <c r="H6" s="7">
        <v>12</v>
      </c>
      <c r="I6" s="7">
        <v>13</v>
      </c>
      <c r="J6" s="7">
        <v>14</v>
      </c>
      <c r="K6" s="7">
        <v>15</v>
      </c>
      <c r="L6" s="7">
        <v>16</v>
      </c>
      <c r="M6" s="70">
        <v>17</v>
      </c>
      <c r="N6" s="71">
        <v>18</v>
      </c>
      <c r="O6" s="7">
        <v>19</v>
      </c>
      <c r="P6" s="2"/>
      <c r="Q6" s="2"/>
    </row>
    <row r="7" spans="1:26" ht="12.75" hidden="1" customHeight="1" x14ac:dyDescent="0.2">
      <c r="A7" s="72" t="s">
        <v>17</v>
      </c>
      <c r="B7" s="72"/>
      <c r="C7" s="72"/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hidden="1" customHeight="1" x14ac:dyDescent="0.2">
      <c r="A8" s="72" t="s">
        <v>18</v>
      </c>
      <c r="B8" s="72"/>
      <c r="C8" s="72"/>
      <c r="D8" s="72"/>
      <c r="E8" s="10"/>
      <c r="F8" s="75"/>
      <c r="G8" s="10"/>
      <c r="H8" s="10"/>
      <c r="I8" s="10"/>
      <c r="J8" s="10"/>
      <c r="K8" s="10"/>
      <c r="L8" s="10"/>
      <c r="M8" s="10"/>
      <c r="N8" s="10"/>
      <c r="O8" s="10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hidden="1" customHeight="1" x14ac:dyDescent="0.2">
      <c r="A9" s="72" t="s">
        <v>19</v>
      </c>
      <c r="B9" s="72"/>
      <c r="C9" s="72"/>
      <c r="D9" s="72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">
      <c r="A10" s="13" t="s">
        <v>20</v>
      </c>
      <c r="B10" s="14"/>
      <c r="C10" s="14"/>
      <c r="D10" s="76"/>
      <c r="E10" s="16">
        <f t="shared" ref="E10:O10" si="0">SUM(E11:E12)</f>
        <v>17928</v>
      </c>
      <c r="F10" s="16">
        <f t="shared" si="0"/>
        <v>3090</v>
      </c>
      <c r="G10" s="16">
        <f t="shared" si="0"/>
        <v>291</v>
      </c>
      <c r="H10" s="16">
        <f t="shared" si="0"/>
        <v>153</v>
      </c>
      <c r="I10" s="16">
        <f t="shared" si="0"/>
        <v>396</v>
      </c>
      <c r="J10" s="16">
        <f t="shared" si="0"/>
        <v>387</v>
      </c>
      <c r="K10" s="16">
        <f t="shared" si="0"/>
        <v>368</v>
      </c>
      <c r="L10" s="16">
        <f t="shared" si="0"/>
        <v>0</v>
      </c>
      <c r="M10" s="16">
        <f t="shared" si="0"/>
        <v>357</v>
      </c>
      <c r="N10" s="16">
        <f t="shared" si="0"/>
        <v>22970</v>
      </c>
      <c r="O10" s="16">
        <f t="shared" si="0"/>
        <v>18234</v>
      </c>
      <c r="P10" s="2"/>
      <c r="Q10" s="2"/>
    </row>
    <row r="11" spans="1:26" ht="17.25" customHeight="1" x14ac:dyDescent="0.2">
      <c r="A11" s="17" t="s">
        <v>21</v>
      </c>
      <c r="B11" s="1" t="s">
        <v>22</v>
      </c>
      <c r="C11" s="1" t="str">
        <f>VLOOKUP(B11,serial!$C$1:$D$37,2,FALSE)</f>
        <v>BN</v>
      </c>
      <c r="D11" s="1" t="s">
        <v>23</v>
      </c>
      <c r="E11" s="21">
        <v>8917</v>
      </c>
      <c r="F11" s="77">
        <v>2049</v>
      </c>
      <c r="G11" s="77">
        <v>291</v>
      </c>
      <c r="H11" s="77">
        <v>153</v>
      </c>
      <c r="I11" s="77">
        <v>375</v>
      </c>
      <c r="J11" s="77">
        <v>374</v>
      </c>
      <c r="K11" s="77">
        <v>359</v>
      </c>
      <c r="L11" s="77">
        <v>0</v>
      </c>
      <c r="M11" s="77">
        <v>285</v>
      </c>
      <c r="N11" s="24">
        <v>12803</v>
      </c>
      <c r="O11" s="77">
        <v>8628</v>
      </c>
      <c r="P11" s="2"/>
      <c r="Q11" s="2"/>
    </row>
    <row r="12" spans="1:26" ht="16.5" customHeight="1" x14ac:dyDescent="0.2">
      <c r="A12" s="17" t="s">
        <v>24</v>
      </c>
      <c r="B12" s="1" t="s">
        <v>25</v>
      </c>
      <c r="C12" s="1" t="str">
        <f>VLOOKUP(B12,serial!$C$1:$D$37,2,FALSE)</f>
        <v>BNC</v>
      </c>
      <c r="D12" s="1" t="s">
        <v>26</v>
      </c>
      <c r="E12" s="18">
        <v>9011</v>
      </c>
      <c r="F12" s="19">
        <v>1041</v>
      </c>
      <c r="G12" s="19">
        <v>0</v>
      </c>
      <c r="H12" s="19">
        <v>0</v>
      </c>
      <c r="I12" s="19">
        <v>21</v>
      </c>
      <c r="J12" s="19">
        <v>13</v>
      </c>
      <c r="K12" s="19">
        <v>9</v>
      </c>
      <c r="L12" s="19">
        <v>0</v>
      </c>
      <c r="M12" s="19">
        <v>72</v>
      </c>
      <c r="N12" s="19">
        <v>10167</v>
      </c>
      <c r="O12" s="19">
        <v>9606</v>
      </c>
      <c r="P12" s="2"/>
      <c r="Q12" s="2"/>
    </row>
    <row r="13" spans="1:26" ht="13.5" customHeight="1" x14ac:dyDescent="0.2">
      <c r="A13" s="13" t="s">
        <v>27</v>
      </c>
      <c r="B13" s="14"/>
      <c r="C13" s="14"/>
      <c r="D13" s="76"/>
      <c r="E13" s="16">
        <f t="shared" ref="E13:O13" si="1">SUM(E14:E15)</f>
        <v>176877</v>
      </c>
      <c r="F13" s="16">
        <f t="shared" si="1"/>
        <v>28674</v>
      </c>
      <c r="G13" s="16">
        <f t="shared" si="1"/>
        <v>134</v>
      </c>
      <c r="H13" s="16">
        <f t="shared" si="1"/>
        <v>0</v>
      </c>
      <c r="I13" s="16">
        <f t="shared" si="1"/>
        <v>14</v>
      </c>
      <c r="J13" s="16">
        <f t="shared" si="1"/>
        <v>102</v>
      </c>
      <c r="K13" s="16">
        <f t="shared" si="1"/>
        <v>84</v>
      </c>
      <c r="L13" s="16">
        <f t="shared" si="1"/>
        <v>0</v>
      </c>
      <c r="M13" s="16">
        <f t="shared" si="1"/>
        <v>186</v>
      </c>
      <c r="N13" s="16">
        <f t="shared" si="1"/>
        <v>206071</v>
      </c>
      <c r="O13" s="16">
        <f t="shared" si="1"/>
        <v>140192</v>
      </c>
      <c r="P13" s="2"/>
      <c r="Q13" s="2"/>
    </row>
    <row r="14" spans="1:26" ht="17.25" customHeight="1" x14ac:dyDescent="0.2">
      <c r="A14" s="17" t="s">
        <v>28</v>
      </c>
      <c r="B14" s="1" t="s">
        <v>29</v>
      </c>
      <c r="C14" s="1" t="str">
        <f>VLOOKUP(B14,serial!$C$1:$D$37,2,FALSE)</f>
        <v>BO</v>
      </c>
      <c r="D14" s="78" t="s">
        <v>30</v>
      </c>
      <c r="E14" s="21">
        <v>81707</v>
      </c>
      <c r="F14" s="21">
        <v>12501</v>
      </c>
      <c r="G14" s="21">
        <v>128</v>
      </c>
      <c r="H14" s="21">
        <v>0</v>
      </c>
      <c r="I14" s="21">
        <v>0</v>
      </c>
      <c r="J14" s="21">
        <v>48</v>
      </c>
      <c r="K14" s="21">
        <v>10</v>
      </c>
      <c r="L14" s="21">
        <v>0</v>
      </c>
      <c r="M14" s="21">
        <v>172</v>
      </c>
      <c r="N14" s="21">
        <v>94566</v>
      </c>
      <c r="O14" s="21">
        <v>46985</v>
      </c>
      <c r="P14" s="2"/>
      <c r="Q14" s="2"/>
    </row>
    <row r="15" spans="1:26" ht="14.25" customHeight="1" x14ac:dyDescent="0.2">
      <c r="A15" s="17" t="s">
        <v>31</v>
      </c>
      <c r="B15" s="1" t="s">
        <v>32</v>
      </c>
      <c r="C15" s="1" t="str">
        <f>VLOOKUP(B15,serial!$C$1:$D$37,2,FALSE)</f>
        <v>BCS</v>
      </c>
      <c r="D15" s="79" t="s">
        <v>33</v>
      </c>
      <c r="E15" s="23">
        <v>95170</v>
      </c>
      <c r="F15" s="24">
        <v>16173</v>
      </c>
      <c r="G15" s="24">
        <v>6</v>
      </c>
      <c r="H15" s="24">
        <v>0</v>
      </c>
      <c r="I15" s="24">
        <v>14</v>
      </c>
      <c r="J15" s="24">
        <v>54</v>
      </c>
      <c r="K15" s="24">
        <v>74</v>
      </c>
      <c r="L15" s="24">
        <v>0</v>
      </c>
      <c r="M15" s="24">
        <v>14</v>
      </c>
      <c r="N15" s="24">
        <v>111505</v>
      </c>
      <c r="O15" s="24">
        <v>93207</v>
      </c>
      <c r="P15" s="2"/>
      <c r="Q15" s="2"/>
    </row>
    <row r="16" spans="1:26" ht="25.5" customHeight="1" x14ac:dyDescent="0.2">
      <c r="A16" s="13" t="s">
        <v>34</v>
      </c>
      <c r="B16" s="14"/>
      <c r="C16" s="14"/>
      <c r="D16" s="80"/>
      <c r="E16" s="16">
        <f t="shared" ref="E16:O16" si="2">E17+E18+E21+E22</f>
        <v>1061809</v>
      </c>
      <c r="F16" s="16">
        <f t="shared" si="2"/>
        <v>32864</v>
      </c>
      <c r="G16" s="16">
        <f t="shared" si="2"/>
        <v>622</v>
      </c>
      <c r="H16" s="16">
        <f t="shared" si="2"/>
        <v>1749</v>
      </c>
      <c r="I16" s="16">
        <f t="shared" si="2"/>
        <v>76</v>
      </c>
      <c r="J16" s="16">
        <f t="shared" si="2"/>
        <v>289</v>
      </c>
      <c r="K16" s="16">
        <f t="shared" si="2"/>
        <v>206</v>
      </c>
      <c r="L16" s="16">
        <f t="shared" si="2"/>
        <v>0</v>
      </c>
      <c r="M16" s="16">
        <f t="shared" si="2"/>
        <v>5366</v>
      </c>
      <c r="N16" s="16">
        <f t="shared" si="2"/>
        <v>1102989</v>
      </c>
      <c r="O16" s="16">
        <f t="shared" si="2"/>
        <v>722004</v>
      </c>
      <c r="P16" s="2"/>
      <c r="Q16" s="2"/>
    </row>
    <row r="17" spans="1:26" ht="17.25" customHeight="1" x14ac:dyDescent="0.2">
      <c r="A17" s="26" t="s">
        <v>35</v>
      </c>
      <c r="B17" s="27" t="s">
        <v>36</v>
      </c>
      <c r="C17" s="27" t="str">
        <f>VLOOKUP(B17,serial!$C$1:$D$37,2,FALSE)</f>
        <v>BI_S</v>
      </c>
      <c r="D17" s="81" t="s">
        <v>37</v>
      </c>
      <c r="E17" s="29">
        <v>28775</v>
      </c>
      <c r="F17" s="29">
        <v>10237</v>
      </c>
      <c r="G17" s="29">
        <v>495</v>
      </c>
      <c r="H17" s="29">
        <v>1749</v>
      </c>
      <c r="I17" s="29">
        <v>45</v>
      </c>
      <c r="J17" s="29">
        <v>279</v>
      </c>
      <c r="K17" s="29">
        <v>4</v>
      </c>
      <c r="L17" s="29">
        <v>0</v>
      </c>
      <c r="M17" s="29">
        <v>135</v>
      </c>
      <c r="N17" s="29">
        <v>41727</v>
      </c>
      <c r="O17" s="29">
        <v>28369</v>
      </c>
      <c r="P17" s="2"/>
      <c r="Q17" s="2"/>
    </row>
    <row r="18" spans="1:26" ht="38.25" customHeight="1" x14ac:dyDescent="0.2">
      <c r="A18" s="30" t="s">
        <v>38</v>
      </c>
      <c r="B18" s="31" t="s">
        <v>39</v>
      </c>
      <c r="C18" s="31" t="str">
        <f>VLOOKUP(B18,serial!$C$1:$D$37,2,FALSE)</f>
        <v>BI_PT</v>
      </c>
      <c r="D18" s="82" t="s">
        <v>40</v>
      </c>
      <c r="E18" s="33">
        <f t="shared" ref="E18:O18" si="3">E19+E20+E35+E40+E45+E48+E52</f>
        <v>38556</v>
      </c>
      <c r="F18" s="33">
        <f t="shared" si="3"/>
        <v>3317</v>
      </c>
      <c r="G18" s="33">
        <f t="shared" si="3"/>
        <v>60</v>
      </c>
      <c r="H18" s="33">
        <f t="shared" si="3"/>
        <v>0</v>
      </c>
      <c r="I18" s="33">
        <f t="shared" si="3"/>
        <v>0</v>
      </c>
      <c r="J18" s="33">
        <f t="shared" si="3"/>
        <v>0</v>
      </c>
      <c r="K18" s="33">
        <f t="shared" si="3"/>
        <v>0</v>
      </c>
      <c r="L18" s="33">
        <f t="shared" si="3"/>
        <v>0</v>
      </c>
      <c r="M18" s="33">
        <f t="shared" si="3"/>
        <v>0</v>
      </c>
      <c r="N18" s="33">
        <f t="shared" si="3"/>
        <v>41933</v>
      </c>
      <c r="O18" s="33">
        <f t="shared" si="3"/>
        <v>31890</v>
      </c>
      <c r="P18" s="2"/>
      <c r="Q18" s="2"/>
    </row>
    <row r="19" spans="1:26" ht="26.25" customHeight="1" x14ac:dyDescent="0.2">
      <c r="A19" s="34" t="s">
        <v>41</v>
      </c>
      <c r="B19" s="35"/>
      <c r="C19" s="35"/>
      <c r="D19" s="83"/>
      <c r="E19" s="209">
        <v>3131</v>
      </c>
      <c r="F19" s="209">
        <v>490</v>
      </c>
      <c r="G19" s="209">
        <v>0</v>
      </c>
      <c r="H19" s="209">
        <v>0</v>
      </c>
      <c r="I19" s="209">
        <v>0</v>
      </c>
      <c r="J19" s="209">
        <v>0</v>
      </c>
      <c r="K19" s="209">
        <v>0</v>
      </c>
      <c r="L19" s="209">
        <v>0</v>
      </c>
      <c r="M19" s="209">
        <v>0</v>
      </c>
      <c r="N19" s="209">
        <v>3621</v>
      </c>
      <c r="O19" s="209">
        <v>2176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 x14ac:dyDescent="0.2">
      <c r="A20" s="34" t="s">
        <v>42</v>
      </c>
      <c r="B20" s="35"/>
      <c r="C20" s="35"/>
      <c r="D20" s="83"/>
      <c r="E20" s="209">
        <v>1450</v>
      </c>
      <c r="F20" s="209">
        <v>160</v>
      </c>
      <c r="G20" s="209">
        <v>0</v>
      </c>
      <c r="H20" s="209">
        <v>0</v>
      </c>
      <c r="I20" s="209">
        <v>0</v>
      </c>
      <c r="J20" s="209">
        <v>0</v>
      </c>
      <c r="K20" s="209">
        <v>0</v>
      </c>
      <c r="L20" s="209">
        <v>0</v>
      </c>
      <c r="M20" s="209">
        <v>0</v>
      </c>
      <c r="N20" s="209">
        <v>1610</v>
      </c>
      <c r="O20" s="209">
        <v>1412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7" customHeight="1" x14ac:dyDescent="0.2">
      <c r="A21" s="37" t="s">
        <v>43</v>
      </c>
      <c r="B21" s="38" t="s">
        <v>44</v>
      </c>
      <c r="C21" s="38" t="str">
        <f>VLOOKUP(B21,serial!$C$1:$D$37,2,FALSE)</f>
        <v>BT_SP</v>
      </c>
      <c r="D21" s="84" t="s">
        <v>45</v>
      </c>
      <c r="E21" s="40">
        <f t="shared" ref="E21:O21" si="4">E49</f>
        <v>5321</v>
      </c>
      <c r="F21" s="40">
        <f t="shared" si="4"/>
        <v>1435</v>
      </c>
      <c r="G21" s="40">
        <f t="shared" si="4"/>
        <v>0</v>
      </c>
      <c r="H21" s="40">
        <f t="shared" si="4"/>
        <v>0</v>
      </c>
      <c r="I21" s="40">
        <f t="shared" si="4"/>
        <v>0</v>
      </c>
      <c r="J21" s="40">
        <f t="shared" si="4"/>
        <v>10</v>
      </c>
      <c r="K21" s="40">
        <f t="shared" si="4"/>
        <v>0</v>
      </c>
      <c r="L21" s="40">
        <f t="shared" si="4"/>
        <v>0</v>
      </c>
      <c r="M21" s="40">
        <f t="shared" si="4"/>
        <v>0</v>
      </c>
      <c r="N21" s="40">
        <f t="shared" si="4"/>
        <v>6766</v>
      </c>
      <c r="O21" s="40">
        <f t="shared" si="4"/>
        <v>6449</v>
      </c>
      <c r="P21" s="2"/>
      <c r="Q21" s="2"/>
    </row>
    <row r="22" spans="1:26" ht="17.25" customHeight="1" x14ac:dyDescent="0.2">
      <c r="A22" s="30" t="s">
        <v>46</v>
      </c>
      <c r="B22" s="31" t="s">
        <v>47</v>
      </c>
      <c r="C22" s="31" t="str">
        <f>VLOOKUP(B22,serial!$C$1:$D$37,2,FALSE)</f>
        <v>BI_IG</v>
      </c>
      <c r="D22" s="85" t="s">
        <v>48</v>
      </c>
      <c r="E22" s="33">
        <f t="shared" ref="E22:O22" si="5">E23+E24</f>
        <v>989157</v>
      </c>
      <c r="F22" s="33">
        <f t="shared" si="5"/>
        <v>17875</v>
      </c>
      <c r="G22" s="33">
        <f t="shared" si="5"/>
        <v>67</v>
      </c>
      <c r="H22" s="33">
        <f t="shared" si="5"/>
        <v>0</v>
      </c>
      <c r="I22" s="33">
        <f t="shared" si="5"/>
        <v>31</v>
      </c>
      <c r="J22" s="33">
        <f t="shared" si="5"/>
        <v>0</v>
      </c>
      <c r="K22" s="33">
        <f t="shared" si="5"/>
        <v>202</v>
      </c>
      <c r="L22" s="33">
        <f t="shared" si="5"/>
        <v>0</v>
      </c>
      <c r="M22" s="33">
        <f t="shared" si="5"/>
        <v>5231</v>
      </c>
      <c r="N22" s="33">
        <f t="shared" si="5"/>
        <v>1012563</v>
      </c>
      <c r="O22" s="33">
        <f t="shared" si="5"/>
        <v>655296</v>
      </c>
      <c r="P22" s="2"/>
      <c r="Q22" s="2"/>
    </row>
    <row r="23" spans="1:26" ht="26.25" customHeight="1" x14ac:dyDescent="0.2">
      <c r="A23" s="17" t="s">
        <v>49</v>
      </c>
      <c r="B23" s="1"/>
      <c r="C23" s="1"/>
      <c r="D23" s="86"/>
      <c r="E23" s="209">
        <v>776803</v>
      </c>
      <c r="F23" s="209">
        <v>12783</v>
      </c>
      <c r="G23" s="209">
        <v>67</v>
      </c>
      <c r="H23" s="209">
        <v>0</v>
      </c>
      <c r="I23" s="209">
        <v>18</v>
      </c>
      <c r="J23" s="209">
        <v>0</v>
      </c>
      <c r="K23" s="209">
        <v>147</v>
      </c>
      <c r="L23" s="209">
        <v>0</v>
      </c>
      <c r="M23" s="209">
        <v>867</v>
      </c>
      <c r="N23" s="209">
        <v>790685</v>
      </c>
      <c r="O23" s="209">
        <v>499425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 x14ac:dyDescent="0.2">
      <c r="A24" s="17" t="s">
        <v>50</v>
      </c>
      <c r="B24" s="1"/>
      <c r="C24" s="1"/>
      <c r="D24" s="86"/>
      <c r="E24" s="209">
        <v>212354</v>
      </c>
      <c r="F24" s="209">
        <v>5092</v>
      </c>
      <c r="G24" s="209">
        <v>0</v>
      </c>
      <c r="H24" s="209">
        <v>0</v>
      </c>
      <c r="I24" s="209">
        <v>13</v>
      </c>
      <c r="J24" s="209">
        <v>0</v>
      </c>
      <c r="K24" s="209">
        <v>55</v>
      </c>
      <c r="L24" s="209">
        <v>0</v>
      </c>
      <c r="M24" s="209">
        <v>4364</v>
      </c>
      <c r="N24" s="209">
        <v>221878</v>
      </c>
      <c r="O24" s="209">
        <v>155871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">
      <c r="A25" s="13" t="s">
        <v>51</v>
      </c>
      <c r="B25" s="14"/>
      <c r="C25" s="14"/>
      <c r="D25" s="14"/>
      <c r="E25" s="16">
        <f t="shared" ref="E25:O25" si="6">SUM(E26,E27,E30,E31,E32,E33,E38)</f>
        <v>5422</v>
      </c>
      <c r="F25" s="16">
        <f t="shared" si="6"/>
        <v>5119</v>
      </c>
      <c r="G25" s="16">
        <f t="shared" si="6"/>
        <v>0</v>
      </c>
      <c r="H25" s="16">
        <f t="shared" si="6"/>
        <v>32</v>
      </c>
      <c r="I25" s="16">
        <f t="shared" si="6"/>
        <v>0</v>
      </c>
      <c r="J25" s="16">
        <f t="shared" si="6"/>
        <v>0</v>
      </c>
      <c r="K25" s="16">
        <f t="shared" si="6"/>
        <v>0</v>
      </c>
      <c r="L25" s="16">
        <f t="shared" si="6"/>
        <v>4</v>
      </c>
      <c r="M25" s="16">
        <f t="shared" si="6"/>
        <v>66</v>
      </c>
      <c r="N25" s="16">
        <f t="shared" si="6"/>
        <v>11234</v>
      </c>
      <c r="O25" s="16">
        <f t="shared" si="6"/>
        <v>7499</v>
      </c>
      <c r="P25" s="2"/>
      <c r="Q25" s="2"/>
    </row>
    <row r="26" spans="1:26" ht="27.75" customHeight="1" x14ac:dyDescent="0.2">
      <c r="A26" s="43" t="s">
        <v>52</v>
      </c>
      <c r="B26" s="1" t="s">
        <v>53</v>
      </c>
      <c r="C26" s="1" t="str">
        <f>VLOOKUP(B26,serial!$C$1:$D$37,2,FALSE)</f>
        <v>BASM</v>
      </c>
      <c r="D26" s="78" t="s">
        <v>54</v>
      </c>
      <c r="E26" s="209">
        <v>3979</v>
      </c>
      <c r="F26" s="209">
        <v>2752</v>
      </c>
      <c r="G26" s="209">
        <v>0</v>
      </c>
      <c r="H26" s="209">
        <v>32</v>
      </c>
      <c r="I26" s="209">
        <v>0</v>
      </c>
      <c r="J26" s="209">
        <v>0</v>
      </c>
      <c r="K26" s="209">
        <v>0</v>
      </c>
      <c r="L26" s="209">
        <v>0</v>
      </c>
      <c r="M26" s="209">
        <v>0</v>
      </c>
      <c r="N26" s="209">
        <v>6763</v>
      </c>
      <c r="O26" s="209">
        <v>4343</v>
      </c>
      <c r="P26" s="2"/>
      <c r="Q26" s="2"/>
    </row>
    <row r="27" spans="1:26" ht="16.5" customHeight="1" x14ac:dyDescent="0.2">
      <c r="A27" s="44" t="s">
        <v>55</v>
      </c>
      <c r="B27" s="1"/>
      <c r="C27" s="1"/>
      <c r="D27" s="78"/>
      <c r="E27" s="87">
        <f t="shared" ref="E27:O27" si="7">SUM(E28,E29)</f>
        <v>314</v>
      </c>
      <c r="F27" s="87">
        <f t="shared" si="7"/>
        <v>708</v>
      </c>
      <c r="G27" s="87">
        <f t="shared" si="7"/>
        <v>0</v>
      </c>
      <c r="H27" s="87">
        <f t="shared" si="7"/>
        <v>0</v>
      </c>
      <c r="I27" s="87">
        <f t="shared" si="7"/>
        <v>0</v>
      </c>
      <c r="J27" s="87">
        <f t="shared" si="7"/>
        <v>0</v>
      </c>
      <c r="K27" s="87">
        <f t="shared" si="7"/>
        <v>0</v>
      </c>
      <c r="L27" s="87">
        <f t="shared" si="7"/>
        <v>0</v>
      </c>
      <c r="M27" s="87">
        <f t="shared" si="7"/>
        <v>20</v>
      </c>
      <c r="N27" s="87">
        <f t="shared" si="7"/>
        <v>1042</v>
      </c>
      <c r="O27" s="87">
        <f t="shared" si="7"/>
        <v>691</v>
      </c>
      <c r="P27" s="2"/>
      <c r="Q27" s="2"/>
    </row>
    <row r="28" spans="1:26" ht="25.5" customHeight="1" x14ac:dyDescent="0.2">
      <c r="A28" s="17" t="s">
        <v>56</v>
      </c>
      <c r="B28" s="1" t="s">
        <v>57</v>
      </c>
      <c r="C28" s="1" t="str">
        <f>VLOOKUP(B28,serial!$C$1:$D$37,2,FALSE)</f>
        <v>BE_RTS</v>
      </c>
      <c r="D28" s="1" t="s">
        <v>58</v>
      </c>
      <c r="E28" s="88">
        <v>305</v>
      </c>
      <c r="F28" s="88">
        <v>238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20</v>
      </c>
      <c r="N28" s="88">
        <v>563</v>
      </c>
      <c r="O28" s="88">
        <v>417</v>
      </c>
      <c r="P28" s="2"/>
    </row>
    <row r="29" spans="1:26" ht="12.75" customHeight="1" x14ac:dyDescent="0.2">
      <c r="A29" s="17" t="s">
        <v>59</v>
      </c>
      <c r="B29" s="1" t="s">
        <v>60</v>
      </c>
      <c r="C29" s="1" t="str">
        <f>VLOOKUP(B29,serial!$C$1:$D$37,2,FALSE)</f>
        <v>BE_R</v>
      </c>
      <c r="D29" s="1" t="s">
        <v>61</v>
      </c>
      <c r="E29" s="93">
        <v>9</v>
      </c>
      <c r="F29" s="93">
        <v>470</v>
      </c>
      <c r="G29" s="93">
        <v>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3">
        <v>479</v>
      </c>
      <c r="O29" s="93">
        <v>274</v>
      </c>
      <c r="P29" s="2"/>
    </row>
    <row r="30" spans="1:26" ht="12.75" customHeight="1" x14ac:dyDescent="0.2">
      <c r="A30" s="48" t="s">
        <v>62</v>
      </c>
      <c r="B30" s="1" t="s">
        <v>63</v>
      </c>
      <c r="C30" s="1" t="str">
        <f>VLOOKUP(B30,serial!$C$1:$D$37,2,FALSE)</f>
        <v>AGEPI</v>
      </c>
      <c r="D30" s="1" t="s">
        <v>64</v>
      </c>
      <c r="E30" s="136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"/>
    </row>
    <row r="31" spans="1:26" ht="25.5" customHeight="1" x14ac:dyDescent="0.2">
      <c r="A31" s="43" t="s">
        <v>65</v>
      </c>
      <c r="B31" s="1" t="s">
        <v>66</v>
      </c>
      <c r="C31" s="1" t="str">
        <f>VLOOKUP(B31,serial!$C$1:$D$37,2,FALSE)</f>
        <v>CNIRN</v>
      </c>
      <c r="D31" s="1" t="s">
        <v>67</v>
      </c>
      <c r="E31" s="93">
        <v>0</v>
      </c>
      <c r="F31" s="93">
        <v>8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45</v>
      </c>
      <c r="N31" s="93">
        <v>644</v>
      </c>
      <c r="O31" s="89">
        <v>213</v>
      </c>
      <c r="P31" s="2"/>
    </row>
    <row r="32" spans="1:26" ht="12.75" customHeight="1" x14ac:dyDescent="0.2">
      <c r="A32" s="43" t="s">
        <v>68</v>
      </c>
      <c r="B32" s="1" t="s">
        <v>69</v>
      </c>
      <c r="C32" s="1" t="str">
        <f>VLOOKUP(B32,serial!$C$1:$D$37,2,FALSE)</f>
        <v>BPRM</v>
      </c>
      <c r="D32" s="1" t="s">
        <v>70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2"/>
    </row>
    <row r="33" spans="1:16" ht="12.75" customHeight="1" x14ac:dyDescent="0.2">
      <c r="A33" s="49" t="s">
        <v>71</v>
      </c>
      <c r="B33" s="50"/>
      <c r="C33" s="50"/>
      <c r="D33" s="50"/>
      <c r="E33" s="53">
        <f t="shared" ref="E33:O33" si="8">E36</f>
        <v>118</v>
      </c>
      <c r="F33" s="53">
        <f t="shared" si="8"/>
        <v>927</v>
      </c>
      <c r="G33" s="53">
        <f t="shared" si="8"/>
        <v>0</v>
      </c>
      <c r="H33" s="53">
        <f t="shared" si="8"/>
        <v>0</v>
      </c>
      <c r="I33" s="53">
        <f t="shared" si="8"/>
        <v>0</v>
      </c>
      <c r="J33" s="53">
        <f t="shared" si="8"/>
        <v>0</v>
      </c>
      <c r="K33" s="53">
        <f t="shared" si="8"/>
        <v>0</v>
      </c>
      <c r="L33" s="53">
        <f t="shared" si="8"/>
        <v>0</v>
      </c>
      <c r="M33" s="53">
        <f t="shared" si="8"/>
        <v>1</v>
      </c>
      <c r="N33" s="53">
        <f t="shared" si="8"/>
        <v>1046</v>
      </c>
      <c r="O33" s="53">
        <f t="shared" si="8"/>
        <v>847</v>
      </c>
      <c r="P33" s="2"/>
    </row>
    <row r="34" spans="1:16" ht="25.5" customHeight="1" x14ac:dyDescent="0.2">
      <c r="A34" s="54" t="s">
        <v>72</v>
      </c>
      <c r="B34" s="1" t="s">
        <v>73</v>
      </c>
      <c r="C34" s="1" t="str">
        <f>VLOOKUP(B34,serial!$C$1:$D$37,2,FALSE)</f>
        <v>BM_USM</v>
      </c>
      <c r="D34" s="1" t="s">
        <v>74</v>
      </c>
      <c r="E34" s="277">
        <v>4840</v>
      </c>
      <c r="F34" s="277">
        <v>690</v>
      </c>
      <c r="G34" s="277">
        <v>0</v>
      </c>
      <c r="H34" s="277">
        <v>83</v>
      </c>
      <c r="I34" s="277">
        <v>0</v>
      </c>
      <c r="J34" s="277">
        <v>0</v>
      </c>
      <c r="K34" s="277">
        <v>0</v>
      </c>
      <c r="L34" s="277">
        <v>0</v>
      </c>
      <c r="M34" s="277">
        <v>0</v>
      </c>
      <c r="N34" s="277">
        <v>5613</v>
      </c>
      <c r="O34" s="277">
        <v>3187</v>
      </c>
      <c r="P34" s="2"/>
    </row>
    <row r="35" spans="1:16" ht="12.75" customHeight="1" x14ac:dyDescent="0.2">
      <c r="A35" s="55" t="s">
        <v>75</v>
      </c>
      <c r="B35" s="1" t="s">
        <v>76</v>
      </c>
      <c r="C35" s="1" t="str">
        <f>VLOOKUP(B35,serial!$C$1:$D$37,2,FALSE)</f>
        <v>BM_S</v>
      </c>
      <c r="D35" s="1" t="s">
        <v>77</v>
      </c>
      <c r="E35" s="277">
        <v>3948</v>
      </c>
      <c r="F35" s="277">
        <v>464</v>
      </c>
      <c r="G35" s="277">
        <v>0</v>
      </c>
      <c r="H35" s="277">
        <v>0</v>
      </c>
      <c r="I35" s="277">
        <v>0</v>
      </c>
      <c r="J35" s="277">
        <v>0</v>
      </c>
      <c r="K35" s="277">
        <v>0</v>
      </c>
      <c r="L35" s="277">
        <v>0</v>
      </c>
      <c r="M35" s="277">
        <v>0</v>
      </c>
      <c r="N35" s="277">
        <v>4412</v>
      </c>
      <c r="O35" s="277">
        <v>3692</v>
      </c>
      <c r="P35" s="2"/>
    </row>
    <row r="36" spans="1:16" ht="27" customHeight="1" x14ac:dyDescent="0.2">
      <c r="A36" s="55" t="s">
        <v>78</v>
      </c>
      <c r="B36" s="1" t="s">
        <v>79</v>
      </c>
      <c r="C36" s="1" t="str">
        <f>VLOOKUP(B36,serial!$C$1:$D$37,2,FALSE)</f>
        <v>BM_R</v>
      </c>
      <c r="D36" s="1" t="s">
        <v>80</v>
      </c>
      <c r="E36" s="277">
        <v>118</v>
      </c>
      <c r="F36" s="277">
        <v>927</v>
      </c>
      <c r="G36" s="277">
        <v>0</v>
      </c>
      <c r="H36" s="277">
        <v>0</v>
      </c>
      <c r="I36" s="277">
        <v>0</v>
      </c>
      <c r="J36" s="277"/>
      <c r="K36" s="277">
        <v>0</v>
      </c>
      <c r="L36" s="277"/>
      <c r="M36" s="277">
        <v>1</v>
      </c>
      <c r="N36" s="277">
        <v>1046</v>
      </c>
      <c r="O36" s="277">
        <v>847</v>
      </c>
      <c r="P36" s="2"/>
    </row>
    <row r="37" spans="1:16" ht="12.75" customHeight="1" x14ac:dyDescent="0.2">
      <c r="A37" s="56" t="s">
        <v>81</v>
      </c>
      <c r="B37" s="1"/>
      <c r="C37" s="1"/>
      <c r="D37" s="1"/>
      <c r="E37" s="90">
        <f t="shared" ref="E37:O37" si="9">SUM(E34:E36)</f>
        <v>8906</v>
      </c>
      <c r="F37" s="90">
        <f t="shared" si="9"/>
        <v>2081</v>
      </c>
      <c r="G37" s="90">
        <f t="shared" si="9"/>
        <v>0</v>
      </c>
      <c r="H37" s="90">
        <f t="shared" si="9"/>
        <v>83</v>
      </c>
      <c r="I37" s="90">
        <f t="shared" si="9"/>
        <v>0</v>
      </c>
      <c r="J37" s="90">
        <f t="shared" si="9"/>
        <v>0</v>
      </c>
      <c r="K37" s="90">
        <f t="shared" si="9"/>
        <v>0</v>
      </c>
      <c r="L37" s="90">
        <f t="shared" si="9"/>
        <v>0</v>
      </c>
      <c r="M37" s="90">
        <f t="shared" si="9"/>
        <v>1</v>
      </c>
      <c r="N37" s="90">
        <f t="shared" si="9"/>
        <v>11071</v>
      </c>
      <c r="O37" s="90">
        <f t="shared" si="9"/>
        <v>7726</v>
      </c>
      <c r="P37" s="2"/>
    </row>
    <row r="38" spans="1:16" ht="12.75" customHeight="1" x14ac:dyDescent="0.2">
      <c r="A38" s="91" t="s">
        <v>82</v>
      </c>
      <c r="B38" s="50"/>
      <c r="C38" s="50"/>
      <c r="D38" s="50"/>
      <c r="E38" s="53">
        <f t="shared" ref="E38:O38" si="10">E41</f>
        <v>1011</v>
      </c>
      <c r="F38" s="53">
        <f t="shared" si="10"/>
        <v>724</v>
      </c>
      <c r="G38" s="53">
        <f t="shared" si="10"/>
        <v>0</v>
      </c>
      <c r="H38" s="53">
        <f t="shared" si="10"/>
        <v>0</v>
      </c>
      <c r="I38" s="53">
        <f t="shared" si="10"/>
        <v>0</v>
      </c>
      <c r="J38" s="53">
        <f t="shared" si="10"/>
        <v>0</v>
      </c>
      <c r="K38" s="53">
        <f t="shared" si="10"/>
        <v>0</v>
      </c>
      <c r="L38" s="53">
        <f t="shared" si="10"/>
        <v>4</v>
      </c>
      <c r="M38" s="53">
        <f t="shared" si="10"/>
        <v>0</v>
      </c>
      <c r="N38" s="53">
        <f t="shared" si="10"/>
        <v>1739</v>
      </c>
      <c r="O38" s="53">
        <f t="shared" si="10"/>
        <v>1405</v>
      </c>
      <c r="P38" s="2"/>
    </row>
    <row r="39" spans="1:16" ht="25.5" customHeight="1" x14ac:dyDescent="0.2">
      <c r="A39" s="17" t="s">
        <v>83</v>
      </c>
      <c r="B39" s="1" t="s">
        <v>84</v>
      </c>
      <c r="C39" s="1" t="str">
        <f>VLOOKUP(B39,serial!$C$1:$D$37,2,FALSE)</f>
        <v>BA_RS</v>
      </c>
      <c r="D39" s="1" t="s">
        <v>85</v>
      </c>
      <c r="E39" s="93">
        <v>966</v>
      </c>
      <c r="F39" s="93">
        <v>630</v>
      </c>
      <c r="G39" s="93">
        <v>0</v>
      </c>
      <c r="H39" s="93">
        <v>28</v>
      </c>
      <c r="I39" s="93">
        <v>0</v>
      </c>
      <c r="J39" s="93">
        <v>0</v>
      </c>
      <c r="K39" s="93">
        <v>0</v>
      </c>
      <c r="L39" s="93">
        <v>0</v>
      </c>
      <c r="M39" s="93">
        <v>0</v>
      </c>
      <c r="N39" s="93">
        <v>1624</v>
      </c>
      <c r="O39" s="93">
        <v>1112</v>
      </c>
      <c r="P39" s="2"/>
    </row>
    <row r="40" spans="1:16" ht="38.25" customHeight="1" x14ac:dyDescent="0.2">
      <c r="A40" s="17" t="s">
        <v>86</v>
      </c>
      <c r="B40" s="1" t="s">
        <v>87</v>
      </c>
      <c r="C40" s="1" t="str">
        <f>VLOOKUP(B40,serial!$C$1:$D$37,2,FALSE)</f>
        <v>BA_PT</v>
      </c>
      <c r="D40" s="1" t="s">
        <v>88</v>
      </c>
      <c r="E40" s="93">
        <v>4010</v>
      </c>
      <c r="F40" s="93">
        <v>702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0</v>
      </c>
      <c r="N40" s="93">
        <v>4712</v>
      </c>
      <c r="O40" s="93">
        <v>3498</v>
      </c>
      <c r="P40" s="2"/>
    </row>
    <row r="41" spans="1:16" ht="25.5" customHeight="1" x14ac:dyDescent="0.2">
      <c r="A41" s="17" t="s">
        <v>89</v>
      </c>
      <c r="B41" s="1" t="s">
        <v>90</v>
      </c>
      <c r="C41" s="1" t="str">
        <f>VLOOKUP(B41,serial!$C$1:$D$37,2,FALSE)</f>
        <v>BA_R</v>
      </c>
      <c r="D41" s="1" t="s">
        <v>91</v>
      </c>
      <c r="E41" s="93">
        <v>1011</v>
      </c>
      <c r="F41" s="93">
        <v>724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93">
        <v>4</v>
      </c>
      <c r="M41" s="93">
        <v>0</v>
      </c>
      <c r="N41" s="93">
        <v>1739</v>
      </c>
      <c r="O41" s="93">
        <v>1405</v>
      </c>
      <c r="P41" s="2"/>
    </row>
    <row r="42" spans="1:16" ht="12.75" customHeight="1" x14ac:dyDescent="0.2">
      <c r="A42" s="59" t="s">
        <v>92</v>
      </c>
      <c r="B42" s="1"/>
      <c r="C42" s="1"/>
      <c r="D42" s="1"/>
      <c r="E42" s="90">
        <f t="shared" ref="E42:O42" si="11">SUM(E39:E41)</f>
        <v>5987</v>
      </c>
      <c r="F42" s="90">
        <f t="shared" si="11"/>
        <v>2056</v>
      </c>
      <c r="G42" s="90">
        <f t="shared" si="11"/>
        <v>0</v>
      </c>
      <c r="H42" s="90">
        <f t="shared" si="11"/>
        <v>28</v>
      </c>
      <c r="I42" s="90">
        <f t="shared" si="11"/>
        <v>0</v>
      </c>
      <c r="J42" s="90">
        <f t="shared" si="11"/>
        <v>0</v>
      </c>
      <c r="K42" s="90">
        <f t="shared" si="11"/>
        <v>0</v>
      </c>
      <c r="L42" s="90">
        <f t="shared" si="11"/>
        <v>4</v>
      </c>
      <c r="M42" s="90">
        <f t="shared" si="11"/>
        <v>0</v>
      </c>
      <c r="N42" s="90">
        <f t="shared" si="11"/>
        <v>8075</v>
      </c>
      <c r="O42" s="90">
        <f t="shared" si="11"/>
        <v>6015</v>
      </c>
      <c r="P42" s="2"/>
    </row>
    <row r="43" spans="1:16" ht="25.5" customHeight="1" x14ac:dyDescent="0.2">
      <c r="A43" s="49" t="s">
        <v>93</v>
      </c>
      <c r="B43" s="50"/>
      <c r="C43" s="50"/>
      <c r="D43" s="50"/>
      <c r="E43" s="53">
        <f t="shared" ref="E43:O43" si="12">SUM(E44:E45)</f>
        <v>3653</v>
      </c>
      <c r="F43" s="53">
        <f t="shared" si="12"/>
        <v>507</v>
      </c>
      <c r="G43" s="53">
        <f t="shared" si="12"/>
        <v>0</v>
      </c>
      <c r="H43" s="53">
        <f t="shared" si="12"/>
        <v>5</v>
      </c>
      <c r="I43" s="53">
        <f t="shared" si="12"/>
        <v>0</v>
      </c>
      <c r="J43" s="53">
        <f t="shared" si="12"/>
        <v>9</v>
      </c>
      <c r="K43" s="53">
        <f t="shared" si="12"/>
        <v>0</v>
      </c>
      <c r="L43" s="53">
        <f t="shared" si="12"/>
        <v>0</v>
      </c>
      <c r="M43" s="53">
        <f t="shared" si="12"/>
        <v>31</v>
      </c>
      <c r="N43" s="53">
        <f t="shared" si="12"/>
        <v>4205</v>
      </c>
      <c r="O43" s="92">
        <f t="shared" si="12"/>
        <v>2325</v>
      </c>
      <c r="P43" s="2"/>
    </row>
    <row r="44" spans="1:16" ht="25.5" customHeight="1" x14ac:dyDescent="0.2">
      <c r="A44" s="54" t="s">
        <v>94</v>
      </c>
      <c r="B44" s="1" t="s">
        <v>95</v>
      </c>
      <c r="C44" s="1" t="str">
        <f>VLOOKUP(B44,serial!$C$1:$D$37,2,FALSE)</f>
        <v>BE_RM</v>
      </c>
      <c r="D44" s="1" t="s">
        <v>96</v>
      </c>
      <c r="E44" s="93">
        <v>1303</v>
      </c>
      <c r="F44" s="93">
        <v>371</v>
      </c>
      <c r="G44" s="93">
        <v>0</v>
      </c>
      <c r="H44" s="93">
        <v>5</v>
      </c>
      <c r="I44" s="93">
        <v>0</v>
      </c>
      <c r="J44" s="93">
        <v>9</v>
      </c>
      <c r="K44" s="93">
        <v>0</v>
      </c>
      <c r="L44" s="93">
        <v>0</v>
      </c>
      <c r="M44" s="93">
        <v>31</v>
      </c>
      <c r="N44" s="93">
        <v>1719</v>
      </c>
      <c r="O44" s="93">
        <v>1343</v>
      </c>
      <c r="P44" s="2"/>
    </row>
    <row r="45" spans="1:16" ht="38.25" customHeight="1" x14ac:dyDescent="0.2">
      <c r="A45" s="54" t="s">
        <v>97</v>
      </c>
      <c r="B45" s="1" t="s">
        <v>98</v>
      </c>
      <c r="C45" s="1" t="str">
        <f>VLOOKUP(B45,serial!$C$1:$D$37,2,FALSE)</f>
        <v>BE_PT</v>
      </c>
      <c r="D45" s="1" t="s">
        <v>99</v>
      </c>
      <c r="E45" s="93">
        <v>2350</v>
      </c>
      <c r="F45" s="93">
        <v>136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2486</v>
      </c>
      <c r="O45" s="93">
        <v>982</v>
      </c>
      <c r="P45" s="2"/>
    </row>
    <row r="46" spans="1:16" ht="24.75" customHeight="1" x14ac:dyDescent="0.2">
      <c r="A46" s="94" t="s">
        <v>100</v>
      </c>
      <c r="B46" s="50"/>
      <c r="C46" s="50"/>
      <c r="D46" s="50"/>
      <c r="E46" s="53">
        <f t="shared" ref="E46:O46" si="13">SUM(E47:E49)</f>
        <v>30836</v>
      </c>
      <c r="F46" s="53">
        <f t="shared" si="13"/>
        <v>3460</v>
      </c>
      <c r="G46" s="53">
        <f t="shared" si="13"/>
        <v>0</v>
      </c>
      <c r="H46" s="53">
        <f t="shared" si="13"/>
        <v>27</v>
      </c>
      <c r="I46" s="53">
        <f t="shared" si="13"/>
        <v>0</v>
      </c>
      <c r="J46" s="53">
        <f t="shared" si="13"/>
        <v>14</v>
      </c>
      <c r="K46" s="53">
        <f t="shared" si="13"/>
        <v>0</v>
      </c>
      <c r="L46" s="53">
        <f t="shared" si="13"/>
        <v>0</v>
      </c>
      <c r="M46" s="53">
        <f t="shared" si="13"/>
        <v>2</v>
      </c>
      <c r="N46" s="53">
        <f t="shared" si="13"/>
        <v>34339</v>
      </c>
      <c r="O46" s="53">
        <f t="shared" si="13"/>
        <v>29139</v>
      </c>
      <c r="P46" s="2"/>
    </row>
    <row r="47" spans="1:16" ht="25.5" customHeight="1" x14ac:dyDescent="0.2">
      <c r="A47" s="54" t="s">
        <v>101</v>
      </c>
      <c r="B47" s="1" t="s">
        <v>102</v>
      </c>
      <c r="C47" s="1" t="str">
        <f>VLOOKUP(B47,serial!$C$1:$D$37,2,FALSE)</f>
        <v>BT_RM</v>
      </c>
      <c r="D47" s="1" t="s">
        <v>103</v>
      </c>
      <c r="E47" s="93">
        <v>5194</v>
      </c>
      <c r="F47" s="93">
        <v>723</v>
      </c>
      <c r="G47" s="93">
        <v>0</v>
      </c>
      <c r="H47" s="93">
        <v>27</v>
      </c>
      <c r="I47" s="93">
        <v>0</v>
      </c>
      <c r="J47" s="93">
        <v>4</v>
      </c>
      <c r="K47" s="93">
        <v>0</v>
      </c>
      <c r="L47" s="93">
        <v>0</v>
      </c>
      <c r="M47" s="93">
        <v>2</v>
      </c>
      <c r="N47" s="93">
        <v>5950</v>
      </c>
      <c r="O47" s="93">
        <v>4847</v>
      </c>
      <c r="P47" s="2"/>
    </row>
    <row r="48" spans="1:16" ht="38.25" customHeight="1" x14ac:dyDescent="0.2">
      <c r="A48" s="54" t="s">
        <v>104</v>
      </c>
      <c r="B48" s="1" t="s">
        <v>105</v>
      </c>
      <c r="C48" s="1" t="str">
        <f>VLOOKUP(B48,serial!$C$1:$D$37,2,FALSE)</f>
        <v>BT_PT</v>
      </c>
      <c r="D48" s="1" t="s">
        <v>106</v>
      </c>
      <c r="E48" s="93">
        <v>20321</v>
      </c>
      <c r="F48" s="93">
        <v>1302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3">
        <v>21623</v>
      </c>
      <c r="O48" s="93">
        <v>17843</v>
      </c>
      <c r="P48" s="2"/>
    </row>
    <row r="49" spans="1:16" ht="25.5" customHeight="1" x14ac:dyDescent="0.2">
      <c r="A49" s="61" t="s">
        <v>107</v>
      </c>
      <c r="B49" s="1" t="s">
        <v>44</v>
      </c>
      <c r="C49" s="1" t="str">
        <f>VLOOKUP(B49,serial!$C$1:$D$37,2,FALSE)</f>
        <v>BT_SP</v>
      </c>
      <c r="D49" s="1" t="s">
        <v>108</v>
      </c>
      <c r="E49" s="93">
        <v>5321</v>
      </c>
      <c r="F49" s="93">
        <v>1435</v>
      </c>
      <c r="G49" s="93">
        <v>0</v>
      </c>
      <c r="H49" s="93">
        <v>0</v>
      </c>
      <c r="I49" s="93">
        <v>0</v>
      </c>
      <c r="J49" s="93">
        <v>10</v>
      </c>
      <c r="K49" s="93">
        <v>0</v>
      </c>
      <c r="L49" s="93">
        <v>0</v>
      </c>
      <c r="M49" s="93">
        <v>0</v>
      </c>
      <c r="N49" s="93">
        <v>6766</v>
      </c>
      <c r="O49" s="93">
        <v>6449</v>
      </c>
      <c r="P49" s="2"/>
    </row>
    <row r="50" spans="1:16" ht="12.75" customHeight="1" x14ac:dyDescent="0.2">
      <c r="A50" s="49" t="s">
        <v>109</v>
      </c>
      <c r="B50" s="50"/>
      <c r="C50" s="50"/>
      <c r="D50" s="50"/>
      <c r="E50" s="53">
        <f t="shared" ref="E50:O50" si="14">SUM(E51:E52)</f>
        <v>4676</v>
      </c>
      <c r="F50" s="53">
        <f t="shared" si="14"/>
        <v>331</v>
      </c>
      <c r="G50" s="53">
        <f t="shared" si="14"/>
        <v>525</v>
      </c>
      <c r="H50" s="53">
        <f t="shared" si="14"/>
        <v>22</v>
      </c>
      <c r="I50" s="53">
        <f t="shared" si="14"/>
        <v>45</v>
      </c>
      <c r="J50" s="53">
        <f t="shared" si="14"/>
        <v>193</v>
      </c>
      <c r="K50" s="53">
        <f t="shared" si="14"/>
        <v>0</v>
      </c>
      <c r="L50" s="53">
        <f t="shared" si="14"/>
        <v>0</v>
      </c>
      <c r="M50" s="53">
        <f t="shared" si="14"/>
        <v>15</v>
      </c>
      <c r="N50" s="53">
        <f t="shared" si="14"/>
        <v>5807</v>
      </c>
      <c r="O50" s="53">
        <f t="shared" si="14"/>
        <v>3849</v>
      </c>
      <c r="P50" s="2"/>
    </row>
    <row r="51" spans="1:16" ht="12" customHeight="1" x14ac:dyDescent="0.2">
      <c r="A51" s="17" t="s">
        <v>110</v>
      </c>
      <c r="B51" s="1" t="s">
        <v>111</v>
      </c>
      <c r="C51" s="1" t="str">
        <f>VLOOKUP(B51,serial!$C$1:$D$37,2,FALSE)</f>
        <v>BAM_RM</v>
      </c>
      <c r="D51" s="1" t="s">
        <v>112</v>
      </c>
      <c r="E51" s="93">
        <v>1330</v>
      </c>
      <c r="F51" s="93">
        <v>268</v>
      </c>
      <c r="G51" s="93">
        <v>465</v>
      </c>
      <c r="H51" s="93">
        <v>22</v>
      </c>
      <c r="I51" s="93">
        <v>45</v>
      </c>
      <c r="J51" s="93">
        <v>193</v>
      </c>
      <c r="K51" s="93">
        <v>0</v>
      </c>
      <c r="L51" s="93">
        <v>0</v>
      </c>
      <c r="M51" s="93">
        <v>15</v>
      </c>
      <c r="N51" s="93">
        <v>2338</v>
      </c>
      <c r="O51" s="93">
        <v>1562</v>
      </c>
      <c r="P51" s="2"/>
    </row>
    <row r="52" spans="1:16" ht="41.25" customHeight="1" x14ac:dyDescent="0.2">
      <c r="A52" s="17" t="s">
        <v>113</v>
      </c>
      <c r="B52" s="1" t="s">
        <v>114</v>
      </c>
      <c r="C52" s="1" t="str">
        <f>VLOOKUP(B52,serial!$C$1:$D$37,2,FALSE)</f>
        <v>BAM_PT</v>
      </c>
      <c r="D52" s="1" t="s">
        <v>115</v>
      </c>
      <c r="E52" s="93">
        <v>3346</v>
      </c>
      <c r="F52" s="93">
        <v>63</v>
      </c>
      <c r="G52" s="93">
        <v>60</v>
      </c>
      <c r="H52" s="93">
        <v>0</v>
      </c>
      <c r="I52" s="93">
        <v>0</v>
      </c>
      <c r="J52" s="93">
        <v>0</v>
      </c>
      <c r="K52" s="93">
        <v>0</v>
      </c>
      <c r="L52" s="93">
        <v>0</v>
      </c>
      <c r="M52" s="93">
        <v>0</v>
      </c>
      <c r="N52" s="93">
        <v>3469</v>
      </c>
      <c r="O52" s="93">
        <v>2287</v>
      </c>
      <c r="P52" s="2"/>
    </row>
    <row r="53" spans="1:16" ht="27.75" customHeight="1" x14ac:dyDescent="0.2">
      <c r="A53" s="62" t="s">
        <v>116</v>
      </c>
      <c r="B53" s="63"/>
      <c r="C53" s="63"/>
      <c r="D53" s="63"/>
      <c r="E53" s="95">
        <f t="shared" ref="E53:O53" si="15">E25+E16+E13+E10</f>
        <v>1262036</v>
      </c>
      <c r="F53" s="95">
        <f t="shared" si="15"/>
        <v>69747</v>
      </c>
      <c r="G53" s="95">
        <f t="shared" si="15"/>
        <v>1047</v>
      </c>
      <c r="H53" s="95">
        <f t="shared" si="15"/>
        <v>1934</v>
      </c>
      <c r="I53" s="95">
        <f t="shared" si="15"/>
        <v>486</v>
      </c>
      <c r="J53" s="95">
        <f t="shared" si="15"/>
        <v>778</v>
      </c>
      <c r="K53" s="95">
        <f t="shared" si="15"/>
        <v>658</v>
      </c>
      <c r="L53" s="95">
        <f t="shared" si="15"/>
        <v>4</v>
      </c>
      <c r="M53" s="95">
        <f t="shared" si="15"/>
        <v>5975</v>
      </c>
      <c r="N53" s="95">
        <f t="shared" si="15"/>
        <v>1343264</v>
      </c>
      <c r="O53" s="95">
        <f t="shared" si="15"/>
        <v>887929</v>
      </c>
      <c r="P53" s="2"/>
    </row>
    <row r="54" spans="1:1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5.75" customHeight="1" x14ac:dyDescent="0.2"/>
    <row r="255" spans="1:16" ht="15.75" customHeight="1" x14ac:dyDescent="0.2"/>
    <row r="256" spans="1:1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4">
    <mergeCell ref="N3:N4"/>
    <mergeCell ref="A1:O1"/>
    <mergeCell ref="A2:A5"/>
    <mergeCell ref="E2:O2"/>
    <mergeCell ref="E3:E4"/>
    <mergeCell ref="F3:F4"/>
    <mergeCell ref="G3:G4"/>
    <mergeCell ref="H3:H4"/>
    <mergeCell ref="O3:O4"/>
    <mergeCell ref="I3:I4"/>
    <mergeCell ref="J3:J4"/>
    <mergeCell ref="K3:K4"/>
    <mergeCell ref="L3:L4"/>
    <mergeCell ref="M3:M4"/>
  </mergeCells>
  <dataValidations count="2">
    <dataValidation type="list" allowBlank="1" showErrorMessage="1" sqref="B11:B12 B14:B15 B17:B24 B26 B28:B32 B34:B36 B39:B41 B44:B45 B47:B49 B51:B52">
      <formula1>types</formula1>
    </dataValidation>
    <dataValidation type="list" allowBlank="1" showErrorMessage="1" sqref="E3 E5:H5">
      <formula1>serials</formula1>
    </dataValidation>
  </dataValidations>
  <pageMargins left="0.55118110236220474" right="0.55118110236220474" top="0.98425196850393704" bottom="0.98425196850393704" header="0" footer="0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49" workbookViewId="0">
      <selection activeCell="S15" sqref="S15"/>
    </sheetView>
  </sheetViews>
  <sheetFormatPr defaultColWidth="14.42578125" defaultRowHeight="15" customHeight="1" x14ac:dyDescent="0.2"/>
  <cols>
    <col min="1" max="1" width="47" customWidth="1"/>
    <col min="2" max="2" width="34.7109375" hidden="1" customWidth="1"/>
    <col min="3" max="3" width="18.140625" hidden="1" customWidth="1"/>
    <col min="4" max="4" width="21.5703125" hidden="1" customWidth="1"/>
    <col min="5" max="5" width="10.85546875" customWidth="1"/>
    <col min="6" max="6" width="9.42578125" customWidth="1"/>
    <col min="7" max="7" width="8" customWidth="1"/>
    <col min="8" max="8" width="7.7109375" customWidth="1"/>
    <col min="9" max="9" width="8.28515625" customWidth="1"/>
    <col min="10" max="10" width="9.5703125" customWidth="1"/>
    <col min="11" max="11" width="8.140625" customWidth="1"/>
    <col min="12" max="12" width="7.28515625" customWidth="1"/>
    <col min="13" max="13" width="10.85546875" customWidth="1"/>
    <col min="14" max="14" width="9.140625" customWidth="1"/>
    <col min="15" max="15" width="8.5703125" customWidth="1"/>
    <col min="16" max="16" width="9.140625" customWidth="1"/>
    <col min="17" max="26" width="8.7109375" customWidth="1"/>
  </cols>
  <sheetData>
    <row r="1" spans="1:26" ht="20.25" customHeight="1" x14ac:dyDescent="0.2">
      <c r="A1" s="381" t="s">
        <v>134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5"/>
      <c r="P1" s="1"/>
    </row>
    <row r="2" spans="1:26" ht="12.75" customHeight="1" x14ac:dyDescent="0.2">
      <c r="A2" s="382" t="s">
        <v>1</v>
      </c>
      <c r="B2" s="96"/>
      <c r="C2" s="97"/>
      <c r="D2" s="98"/>
      <c r="E2" s="383" t="s">
        <v>135</v>
      </c>
      <c r="F2" s="373"/>
      <c r="G2" s="373"/>
      <c r="H2" s="373"/>
      <c r="I2" s="373"/>
      <c r="J2" s="373"/>
      <c r="K2" s="373"/>
      <c r="L2" s="373"/>
      <c r="M2" s="373"/>
      <c r="N2" s="373"/>
      <c r="O2" s="374"/>
      <c r="P2" s="1"/>
    </row>
    <row r="3" spans="1:26" ht="12.75" customHeight="1" x14ac:dyDescent="0.2">
      <c r="A3" s="369"/>
      <c r="B3" s="97"/>
      <c r="C3" s="97"/>
      <c r="D3" s="98"/>
      <c r="E3" s="384" t="s">
        <v>136</v>
      </c>
      <c r="F3" s="384" t="s">
        <v>120</v>
      </c>
      <c r="G3" s="384" t="s">
        <v>137</v>
      </c>
      <c r="H3" s="380" t="s">
        <v>138</v>
      </c>
      <c r="I3" s="384" t="s">
        <v>123</v>
      </c>
      <c r="J3" s="384" t="s">
        <v>124</v>
      </c>
      <c r="K3" s="380" t="s">
        <v>125</v>
      </c>
      <c r="L3" s="380" t="s">
        <v>126</v>
      </c>
      <c r="M3" s="384" t="s">
        <v>139</v>
      </c>
      <c r="N3" s="380" t="s">
        <v>128</v>
      </c>
      <c r="O3" s="380" t="s">
        <v>129</v>
      </c>
      <c r="P3" s="1"/>
    </row>
    <row r="4" spans="1:26" ht="102" customHeight="1" x14ac:dyDescent="0.2">
      <c r="A4" s="369"/>
      <c r="B4" s="97"/>
      <c r="C4" s="97"/>
      <c r="D4" s="98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1"/>
    </row>
    <row r="5" spans="1:26" ht="15" customHeight="1" x14ac:dyDescent="0.2">
      <c r="A5" s="370"/>
      <c r="B5" s="101"/>
      <c r="C5" s="101"/>
      <c r="D5" s="101"/>
      <c r="E5" s="101" t="s">
        <v>130</v>
      </c>
      <c r="F5" s="101" t="s">
        <v>131</v>
      </c>
      <c r="G5" s="101" t="s">
        <v>131</v>
      </c>
      <c r="H5" s="101" t="s">
        <v>131</v>
      </c>
      <c r="I5" s="101" t="s">
        <v>131</v>
      </c>
      <c r="J5" s="101" t="s">
        <v>131</v>
      </c>
      <c r="K5" s="101" t="s">
        <v>132</v>
      </c>
      <c r="L5" s="101" t="s">
        <v>131</v>
      </c>
      <c r="M5" s="101" t="s">
        <v>131</v>
      </c>
      <c r="N5" s="101" t="s">
        <v>131</v>
      </c>
      <c r="O5" s="101" t="s">
        <v>130</v>
      </c>
      <c r="P5" s="1"/>
    </row>
    <row r="6" spans="1:26" ht="11.25" customHeight="1" x14ac:dyDescent="0.2">
      <c r="A6" s="7" t="s">
        <v>140</v>
      </c>
      <c r="B6" s="7" t="s">
        <v>14</v>
      </c>
      <c r="C6" s="7" t="s">
        <v>15</v>
      </c>
      <c r="D6" s="7" t="s">
        <v>16</v>
      </c>
      <c r="E6" s="7">
        <v>20</v>
      </c>
      <c r="F6" s="7">
        <v>21</v>
      </c>
      <c r="G6" s="7">
        <v>22</v>
      </c>
      <c r="H6" s="7">
        <v>23</v>
      </c>
      <c r="I6" s="7">
        <v>24</v>
      </c>
      <c r="J6" s="7">
        <v>25</v>
      </c>
      <c r="K6" s="7">
        <v>26</v>
      </c>
      <c r="L6" s="7">
        <v>27</v>
      </c>
      <c r="M6" s="70">
        <v>28</v>
      </c>
      <c r="N6" s="7">
        <v>29</v>
      </c>
      <c r="O6" s="7">
        <v>30</v>
      </c>
      <c r="P6" s="1"/>
    </row>
    <row r="7" spans="1:26" ht="12.75" hidden="1" customHeight="1" x14ac:dyDescent="0.2">
      <c r="A7" s="10" t="s">
        <v>17</v>
      </c>
      <c r="B7" s="10"/>
      <c r="C7" s="10"/>
      <c r="D7" s="10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1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hidden="1" customHeight="1" x14ac:dyDescent="0.2">
      <c r="A8" s="10" t="s">
        <v>18</v>
      </c>
      <c r="B8" s="10"/>
      <c r="C8" s="10"/>
      <c r="D8" s="10"/>
      <c r="E8" s="10"/>
      <c r="F8" s="1"/>
      <c r="G8" s="10"/>
      <c r="H8" s="10"/>
      <c r="I8" s="10"/>
      <c r="J8" s="10"/>
      <c r="K8" s="10"/>
      <c r="L8" s="10"/>
      <c r="M8" s="10"/>
      <c r="N8" s="10"/>
      <c r="O8" s="10"/>
      <c r="P8" s="1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hidden="1" customHeight="1" x14ac:dyDescent="0.2">
      <c r="A9" s="10" t="s">
        <v>19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13" t="s">
        <v>20</v>
      </c>
      <c r="B10" s="14"/>
      <c r="C10" s="14"/>
      <c r="D10" s="15"/>
      <c r="E10" s="16">
        <f t="shared" ref="E10:O10" si="0">SUM(E11:E12)</f>
        <v>37915</v>
      </c>
      <c r="F10" s="16">
        <f t="shared" si="0"/>
        <v>3775</v>
      </c>
      <c r="G10" s="16">
        <f t="shared" si="0"/>
        <v>0</v>
      </c>
      <c r="H10" s="16">
        <f t="shared" si="0"/>
        <v>0</v>
      </c>
      <c r="I10" s="16">
        <f t="shared" si="0"/>
        <v>0</v>
      </c>
      <c r="J10" s="16">
        <f t="shared" si="0"/>
        <v>0</v>
      </c>
      <c r="K10" s="16">
        <f t="shared" si="0"/>
        <v>7</v>
      </c>
      <c r="L10" s="16">
        <f t="shared" si="0"/>
        <v>0</v>
      </c>
      <c r="M10" s="16">
        <f t="shared" si="0"/>
        <v>67</v>
      </c>
      <c r="N10" s="16">
        <f t="shared" si="0"/>
        <v>41764</v>
      </c>
      <c r="O10" s="16">
        <f t="shared" si="0"/>
        <v>13523</v>
      </c>
      <c r="P10" s="1"/>
    </row>
    <row r="11" spans="1:26" ht="15.75" customHeight="1" x14ac:dyDescent="0.2">
      <c r="A11" s="17" t="s">
        <v>21</v>
      </c>
      <c r="B11" s="1" t="s">
        <v>22</v>
      </c>
      <c r="C11" s="1" t="str">
        <f>VLOOKUP(B11,serial!$C$1:$D$37,2,FALSE)</f>
        <v>BN</v>
      </c>
      <c r="D11" s="1" t="s">
        <v>23</v>
      </c>
      <c r="E11" s="278">
        <v>24644</v>
      </c>
      <c r="F11" s="279">
        <v>2546</v>
      </c>
      <c r="G11" s="279">
        <v>0</v>
      </c>
      <c r="H11" s="279">
        <v>0</v>
      </c>
      <c r="I11" s="279">
        <v>0</v>
      </c>
      <c r="J11" s="279">
        <v>0</v>
      </c>
      <c r="K11" s="279">
        <v>0</v>
      </c>
      <c r="L11" s="279">
        <v>0</v>
      </c>
      <c r="M11" s="279">
        <v>0</v>
      </c>
      <c r="N11" s="280">
        <v>27190</v>
      </c>
      <c r="O11" s="279">
        <v>4473</v>
      </c>
      <c r="P11" s="1"/>
    </row>
    <row r="12" spans="1:26" ht="15.75" customHeight="1" x14ac:dyDescent="0.2">
      <c r="A12" s="17" t="s">
        <v>24</v>
      </c>
      <c r="B12" s="1" t="s">
        <v>25</v>
      </c>
      <c r="C12" s="1" t="str">
        <f>VLOOKUP(B12,serial!$C$1:$D$37,2,FALSE)</f>
        <v>BNC</v>
      </c>
      <c r="D12" s="1" t="s">
        <v>26</v>
      </c>
      <c r="E12" s="281">
        <v>13271</v>
      </c>
      <c r="F12" s="282">
        <v>1229</v>
      </c>
      <c r="G12" s="282">
        <v>0</v>
      </c>
      <c r="H12" s="282">
        <v>0</v>
      </c>
      <c r="I12" s="282">
        <v>0</v>
      </c>
      <c r="J12" s="282">
        <v>0</v>
      </c>
      <c r="K12" s="282">
        <v>7</v>
      </c>
      <c r="L12" s="282">
        <v>0</v>
      </c>
      <c r="M12" s="282">
        <v>67</v>
      </c>
      <c r="N12" s="282">
        <v>14574</v>
      </c>
      <c r="O12" s="282">
        <v>9050</v>
      </c>
      <c r="P12" s="1"/>
    </row>
    <row r="13" spans="1:26" ht="13.5" customHeight="1" x14ac:dyDescent="0.2">
      <c r="A13" s="13" t="s">
        <v>27</v>
      </c>
      <c r="B13" s="14"/>
      <c r="C13" s="14"/>
      <c r="D13" s="15"/>
      <c r="E13" s="16">
        <f t="shared" ref="E13:O13" si="1">SUM(E14:E15)</f>
        <v>341679</v>
      </c>
      <c r="F13" s="16">
        <f t="shared" si="1"/>
        <v>27786</v>
      </c>
      <c r="G13" s="16">
        <f t="shared" si="1"/>
        <v>12951</v>
      </c>
      <c r="H13" s="16">
        <f t="shared" si="1"/>
        <v>0</v>
      </c>
      <c r="I13" s="16">
        <f t="shared" si="1"/>
        <v>346</v>
      </c>
      <c r="J13" s="16">
        <f t="shared" si="1"/>
        <v>132</v>
      </c>
      <c r="K13" s="16">
        <f t="shared" si="1"/>
        <v>8</v>
      </c>
      <c r="L13" s="16">
        <f t="shared" si="1"/>
        <v>0</v>
      </c>
      <c r="M13" s="16">
        <f t="shared" si="1"/>
        <v>15</v>
      </c>
      <c r="N13" s="16">
        <f t="shared" si="1"/>
        <v>382917</v>
      </c>
      <c r="O13" s="16">
        <f t="shared" si="1"/>
        <v>161271</v>
      </c>
      <c r="P13" s="1"/>
    </row>
    <row r="14" spans="1:26" ht="15" customHeight="1" x14ac:dyDescent="0.2">
      <c r="A14" s="17" t="s">
        <v>28</v>
      </c>
      <c r="B14" s="1" t="s">
        <v>29</v>
      </c>
      <c r="C14" s="1" t="str">
        <f>VLOOKUP(B14,serial!$C$1:$D$37,2,FALSE)</f>
        <v>BO</v>
      </c>
      <c r="D14" s="20" t="s">
        <v>30</v>
      </c>
      <c r="E14" s="278">
        <v>174223</v>
      </c>
      <c r="F14" s="278">
        <v>9990</v>
      </c>
      <c r="G14" s="278">
        <v>12886</v>
      </c>
      <c r="H14" s="278">
        <v>0</v>
      </c>
      <c r="I14" s="278">
        <v>341</v>
      </c>
      <c r="J14" s="278">
        <v>72</v>
      </c>
      <c r="K14" s="278">
        <v>0</v>
      </c>
      <c r="L14" s="278">
        <v>0</v>
      </c>
      <c r="M14" s="278">
        <v>0</v>
      </c>
      <c r="N14" s="278">
        <v>197512</v>
      </c>
      <c r="O14" s="278">
        <v>49388</v>
      </c>
      <c r="P14" s="1"/>
    </row>
    <row r="15" spans="1:26" ht="18" customHeight="1" x14ac:dyDescent="0.2">
      <c r="A15" s="17" t="s">
        <v>31</v>
      </c>
      <c r="B15" s="1" t="s">
        <v>32</v>
      </c>
      <c r="C15" s="1" t="str">
        <f>VLOOKUP(B15,serial!$C$1:$D$37,2,FALSE)</f>
        <v>BCS</v>
      </c>
      <c r="D15" s="22" t="s">
        <v>33</v>
      </c>
      <c r="E15" s="278">
        <v>167456</v>
      </c>
      <c r="F15" s="279">
        <v>17796</v>
      </c>
      <c r="G15" s="279">
        <v>65</v>
      </c>
      <c r="H15" s="279">
        <v>0</v>
      </c>
      <c r="I15" s="279">
        <v>5</v>
      </c>
      <c r="J15" s="279">
        <v>60</v>
      </c>
      <c r="K15" s="279">
        <v>8</v>
      </c>
      <c r="L15" s="279">
        <v>0</v>
      </c>
      <c r="M15" s="279">
        <v>15</v>
      </c>
      <c r="N15" s="280">
        <v>185405</v>
      </c>
      <c r="O15" s="279">
        <v>111883</v>
      </c>
      <c r="P15" s="1"/>
    </row>
    <row r="16" spans="1:26" ht="26.25" customHeight="1" x14ac:dyDescent="0.2">
      <c r="A16" s="13" t="s">
        <v>34</v>
      </c>
      <c r="B16" s="14"/>
      <c r="C16" s="14"/>
      <c r="D16" s="25"/>
      <c r="E16" s="16">
        <f t="shared" ref="E16:O16" si="2">SUM(E17+E18+E21+E22)</f>
        <v>892914</v>
      </c>
      <c r="F16" s="16">
        <f t="shared" si="2"/>
        <v>69896</v>
      </c>
      <c r="G16" s="16">
        <f t="shared" si="2"/>
        <v>6244</v>
      </c>
      <c r="H16" s="16">
        <f t="shared" si="2"/>
        <v>80</v>
      </c>
      <c r="I16" s="16">
        <f t="shared" si="2"/>
        <v>194</v>
      </c>
      <c r="J16" s="16">
        <f t="shared" si="2"/>
        <v>37</v>
      </c>
      <c r="K16" s="16">
        <f t="shared" si="2"/>
        <v>447</v>
      </c>
      <c r="L16" s="16">
        <f t="shared" si="2"/>
        <v>0</v>
      </c>
      <c r="M16" s="16">
        <f t="shared" si="2"/>
        <v>88</v>
      </c>
      <c r="N16" s="16">
        <f t="shared" si="2"/>
        <v>969902</v>
      </c>
      <c r="O16" s="16">
        <f t="shared" si="2"/>
        <v>418406</v>
      </c>
      <c r="P16" s="1"/>
    </row>
    <row r="17" spans="1:26" ht="16.5" customHeight="1" x14ac:dyDescent="0.2">
      <c r="A17" s="26" t="s">
        <v>35</v>
      </c>
      <c r="B17" s="27" t="s">
        <v>36</v>
      </c>
      <c r="C17" s="27" t="str">
        <f>VLOOKUP(B17,serial!$C$1:$D$37,2,FALSE)</f>
        <v>BI_S</v>
      </c>
      <c r="D17" s="28" t="s">
        <v>37</v>
      </c>
      <c r="E17" s="102">
        <v>278098</v>
      </c>
      <c r="F17" s="102">
        <v>48794</v>
      </c>
      <c r="G17" s="102">
        <v>4479</v>
      </c>
      <c r="H17" s="102">
        <v>80</v>
      </c>
      <c r="I17" s="102">
        <v>0</v>
      </c>
      <c r="J17" s="102">
        <v>0</v>
      </c>
      <c r="K17" s="102">
        <v>0</v>
      </c>
      <c r="L17" s="102">
        <v>0</v>
      </c>
      <c r="M17" s="102">
        <v>88</v>
      </c>
      <c r="N17" s="102">
        <v>331541</v>
      </c>
      <c r="O17" s="102">
        <v>60240</v>
      </c>
      <c r="P17" s="1"/>
    </row>
    <row r="18" spans="1:26" ht="38.25" customHeight="1" x14ac:dyDescent="0.2">
      <c r="A18" s="30" t="s">
        <v>38</v>
      </c>
      <c r="B18" s="31" t="s">
        <v>39</v>
      </c>
      <c r="C18" s="31" t="str">
        <f>VLOOKUP(B18,serial!$C$1:$D$37,2,FALSE)</f>
        <v>BI_PT</v>
      </c>
      <c r="D18" s="32" t="s">
        <v>40</v>
      </c>
      <c r="E18" s="33">
        <f t="shared" ref="E18:O18" si="3">E19+E20+E35+E40+E45+E48+E52</f>
        <v>63047</v>
      </c>
      <c r="F18" s="33">
        <f t="shared" si="3"/>
        <v>1133</v>
      </c>
      <c r="G18" s="33">
        <f t="shared" si="3"/>
        <v>930</v>
      </c>
      <c r="H18" s="33">
        <f t="shared" si="3"/>
        <v>0</v>
      </c>
      <c r="I18" s="33">
        <f t="shared" si="3"/>
        <v>0</v>
      </c>
      <c r="J18" s="33">
        <f t="shared" si="3"/>
        <v>25</v>
      </c>
      <c r="K18" s="33">
        <f t="shared" si="3"/>
        <v>0</v>
      </c>
      <c r="L18" s="33">
        <f t="shared" si="3"/>
        <v>0</v>
      </c>
      <c r="M18" s="33">
        <f t="shared" si="3"/>
        <v>0</v>
      </c>
      <c r="N18" s="33">
        <f t="shared" si="3"/>
        <v>65135</v>
      </c>
      <c r="O18" s="33">
        <f t="shared" si="3"/>
        <v>39552</v>
      </c>
      <c r="P18" s="1"/>
    </row>
    <row r="19" spans="1:26" ht="24" customHeight="1" x14ac:dyDescent="0.2">
      <c r="A19" s="34" t="s">
        <v>41</v>
      </c>
      <c r="B19" s="1"/>
      <c r="C19" s="1"/>
      <c r="D19" s="20"/>
      <c r="E19" s="209">
        <v>14592</v>
      </c>
      <c r="F19" s="209">
        <v>490</v>
      </c>
      <c r="G19" s="209">
        <v>0</v>
      </c>
      <c r="H19" s="209">
        <v>0</v>
      </c>
      <c r="I19" s="209">
        <v>0</v>
      </c>
      <c r="J19" s="209">
        <v>25</v>
      </c>
      <c r="K19" s="209">
        <v>0</v>
      </c>
      <c r="L19" s="209">
        <v>0</v>
      </c>
      <c r="M19" s="209">
        <v>0</v>
      </c>
      <c r="N19" s="209">
        <v>15107</v>
      </c>
      <c r="O19" s="209">
        <v>11373</v>
      </c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7" customHeight="1" x14ac:dyDescent="0.2">
      <c r="A20" s="34" t="s">
        <v>42</v>
      </c>
      <c r="B20" s="1"/>
      <c r="C20" s="1"/>
      <c r="D20" s="20"/>
      <c r="E20" s="209">
        <v>427</v>
      </c>
      <c r="F20" s="209">
        <v>0</v>
      </c>
      <c r="G20" s="209">
        <v>0</v>
      </c>
      <c r="H20" s="209">
        <v>0</v>
      </c>
      <c r="I20" s="209">
        <v>0</v>
      </c>
      <c r="J20" s="209">
        <v>0</v>
      </c>
      <c r="K20" s="209">
        <v>0</v>
      </c>
      <c r="L20" s="209">
        <v>0</v>
      </c>
      <c r="M20" s="209">
        <v>0</v>
      </c>
      <c r="N20" s="209">
        <v>427</v>
      </c>
      <c r="O20" s="209">
        <v>424</v>
      </c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">
      <c r="A21" s="37" t="s">
        <v>43</v>
      </c>
      <c r="B21" s="38" t="s">
        <v>44</v>
      </c>
      <c r="C21" s="38" t="str">
        <f>VLOOKUP(B21,serial!$C$1:$D$37,2,FALSE)</f>
        <v>BT_SP</v>
      </c>
      <c r="D21" s="39" t="s">
        <v>45</v>
      </c>
      <c r="E21" s="40">
        <f t="shared" ref="E21:O21" si="4">E49</f>
        <v>28928</v>
      </c>
      <c r="F21" s="40">
        <f t="shared" si="4"/>
        <v>1002</v>
      </c>
      <c r="G21" s="40">
        <f t="shared" si="4"/>
        <v>0</v>
      </c>
      <c r="H21" s="40">
        <f t="shared" si="4"/>
        <v>0</v>
      </c>
      <c r="I21" s="40">
        <f t="shared" si="4"/>
        <v>0</v>
      </c>
      <c r="J21" s="40">
        <f t="shared" si="4"/>
        <v>0</v>
      </c>
      <c r="K21" s="40">
        <f t="shared" si="4"/>
        <v>0</v>
      </c>
      <c r="L21" s="40">
        <f t="shared" si="4"/>
        <v>0</v>
      </c>
      <c r="M21" s="40">
        <f t="shared" si="4"/>
        <v>0</v>
      </c>
      <c r="N21" s="40">
        <f t="shared" si="4"/>
        <v>29930</v>
      </c>
      <c r="O21" s="40">
        <f t="shared" si="4"/>
        <v>3436</v>
      </c>
      <c r="P21" s="1"/>
    </row>
    <row r="22" spans="1:26" ht="15.75" customHeight="1" x14ac:dyDescent="0.2">
      <c r="A22" s="30" t="s">
        <v>46</v>
      </c>
      <c r="B22" s="31" t="s">
        <v>47</v>
      </c>
      <c r="C22" s="31" t="str">
        <f>VLOOKUP(B22,serial!$C$1:$D$37,2,FALSE)</f>
        <v>BI_IG</v>
      </c>
      <c r="D22" s="41" t="s">
        <v>48</v>
      </c>
      <c r="E22" s="33">
        <f t="shared" ref="E22:O22" si="5">E23+E24</f>
        <v>522841</v>
      </c>
      <c r="F22" s="33">
        <f t="shared" si="5"/>
        <v>18967</v>
      </c>
      <c r="G22" s="33">
        <f t="shared" si="5"/>
        <v>835</v>
      </c>
      <c r="H22" s="33">
        <f t="shared" si="5"/>
        <v>0</v>
      </c>
      <c r="I22" s="33">
        <f t="shared" si="5"/>
        <v>194</v>
      </c>
      <c r="J22" s="33">
        <f t="shared" si="5"/>
        <v>12</v>
      </c>
      <c r="K22" s="33">
        <f t="shared" si="5"/>
        <v>447</v>
      </c>
      <c r="L22" s="33">
        <f t="shared" si="5"/>
        <v>0</v>
      </c>
      <c r="M22" s="33">
        <f t="shared" si="5"/>
        <v>0</v>
      </c>
      <c r="N22" s="33">
        <f t="shared" si="5"/>
        <v>543296</v>
      </c>
      <c r="O22" s="33">
        <f t="shared" si="5"/>
        <v>315178</v>
      </c>
      <c r="P22" s="1"/>
    </row>
    <row r="23" spans="1:26" ht="15.75" customHeight="1" x14ac:dyDescent="0.2">
      <c r="A23" s="17" t="s">
        <v>49</v>
      </c>
      <c r="B23" s="35"/>
      <c r="C23" s="35"/>
      <c r="D23" s="103"/>
      <c r="E23" s="209">
        <v>352127</v>
      </c>
      <c r="F23" s="209">
        <v>14279</v>
      </c>
      <c r="G23" s="209">
        <v>835</v>
      </c>
      <c r="H23" s="209">
        <v>0</v>
      </c>
      <c r="I23" s="209">
        <v>94</v>
      </c>
      <c r="J23" s="209">
        <v>0</v>
      </c>
      <c r="K23" s="209">
        <v>259</v>
      </c>
      <c r="L23" s="209">
        <v>0</v>
      </c>
      <c r="M23" s="209">
        <v>0</v>
      </c>
      <c r="N23" s="209">
        <v>367664</v>
      </c>
      <c r="O23" s="209">
        <v>212570</v>
      </c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6.25" customHeight="1" x14ac:dyDescent="0.2">
      <c r="A24" s="17" t="s">
        <v>50</v>
      </c>
      <c r="B24" s="35"/>
      <c r="C24" s="35"/>
      <c r="D24" s="103"/>
      <c r="E24" s="209">
        <v>170714</v>
      </c>
      <c r="F24" s="209">
        <v>4688</v>
      </c>
      <c r="G24" s="209">
        <v>0</v>
      </c>
      <c r="H24" s="209">
        <v>0</v>
      </c>
      <c r="I24" s="209">
        <v>100</v>
      </c>
      <c r="J24" s="209">
        <v>12</v>
      </c>
      <c r="K24" s="209">
        <v>188</v>
      </c>
      <c r="L24" s="209">
        <v>0</v>
      </c>
      <c r="M24" s="209">
        <v>0</v>
      </c>
      <c r="N24" s="209">
        <v>175632</v>
      </c>
      <c r="O24" s="209">
        <v>102608</v>
      </c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">
      <c r="A25" s="13" t="s">
        <v>51</v>
      </c>
      <c r="B25" s="14"/>
      <c r="C25" s="14"/>
      <c r="D25" s="14"/>
      <c r="E25" s="16">
        <f t="shared" ref="E25:O25" si="6">SUM(E26,E27,E30,E31,E32,E33,E38)</f>
        <v>1869</v>
      </c>
      <c r="F25" s="16">
        <f t="shared" si="6"/>
        <v>18955</v>
      </c>
      <c r="G25" s="16">
        <f t="shared" si="6"/>
        <v>0</v>
      </c>
      <c r="H25" s="16">
        <f t="shared" si="6"/>
        <v>0</v>
      </c>
      <c r="I25" s="16">
        <f t="shared" si="6"/>
        <v>20</v>
      </c>
      <c r="J25" s="16">
        <f t="shared" si="6"/>
        <v>0</v>
      </c>
      <c r="K25" s="16">
        <f t="shared" si="6"/>
        <v>0</v>
      </c>
      <c r="L25" s="16">
        <f t="shared" si="6"/>
        <v>0</v>
      </c>
      <c r="M25" s="16">
        <f t="shared" si="6"/>
        <v>100</v>
      </c>
      <c r="N25" s="16">
        <f t="shared" si="6"/>
        <v>20944</v>
      </c>
      <c r="O25" s="16">
        <f t="shared" si="6"/>
        <v>2259</v>
      </c>
      <c r="P25" s="1"/>
    </row>
    <row r="26" spans="1:26" ht="25.5" customHeight="1" x14ac:dyDescent="0.2">
      <c r="A26" s="43" t="s">
        <v>52</v>
      </c>
      <c r="B26" s="1" t="s">
        <v>53</v>
      </c>
      <c r="C26" s="1" t="str">
        <f>VLOOKUP(B26,serial!$C$1:$D$37,2,FALSE)</f>
        <v>BASM</v>
      </c>
      <c r="D26" s="20" t="s">
        <v>54</v>
      </c>
      <c r="E26" s="209">
        <v>886</v>
      </c>
      <c r="F26" s="209">
        <v>15125</v>
      </c>
      <c r="G26" s="209">
        <v>0</v>
      </c>
      <c r="H26" s="209">
        <v>0</v>
      </c>
      <c r="I26" s="209">
        <v>0</v>
      </c>
      <c r="J26" s="209">
        <v>0</v>
      </c>
      <c r="K26" s="209">
        <v>0</v>
      </c>
      <c r="L26" s="209">
        <v>0</v>
      </c>
      <c r="M26" s="209">
        <v>100</v>
      </c>
      <c r="N26" s="209">
        <v>16111</v>
      </c>
      <c r="O26" s="209">
        <v>1397</v>
      </c>
      <c r="P26" s="1"/>
    </row>
    <row r="27" spans="1:26" ht="24" customHeight="1" x14ac:dyDescent="0.2">
      <c r="A27" s="44" t="s">
        <v>55</v>
      </c>
      <c r="B27" s="1"/>
      <c r="C27" s="1"/>
      <c r="D27" s="20"/>
      <c r="E27" s="87">
        <f t="shared" ref="E27:O27" si="7">SUM(E28,E29)</f>
        <v>36</v>
      </c>
      <c r="F27" s="87">
        <f t="shared" si="7"/>
        <v>3822</v>
      </c>
      <c r="G27" s="87">
        <f t="shared" si="7"/>
        <v>0</v>
      </c>
      <c r="H27" s="87">
        <f t="shared" si="7"/>
        <v>0</v>
      </c>
      <c r="I27" s="87">
        <f t="shared" si="7"/>
        <v>0</v>
      </c>
      <c r="J27" s="87">
        <f t="shared" si="7"/>
        <v>0</v>
      </c>
      <c r="K27" s="87">
        <f t="shared" si="7"/>
        <v>0</v>
      </c>
      <c r="L27" s="87">
        <f t="shared" si="7"/>
        <v>0</v>
      </c>
      <c r="M27" s="87">
        <f t="shared" si="7"/>
        <v>0</v>
      </c>
      <c r="N27" s="87">
        <f t="shared" si="7"/>
        <v>3858</v>
      </c>
      <c r="O27" s="87">
        <f t="shared" si="7"/>
        <v>0</v>
      </c>
      <c r="P27" s="1"/>
    </row>
    <row r="28" spans="1:26" ht="25.5" customHeight="1" x14ac:dyDescent="0.2">
      <c r="A28" s="17" t="s">
        <v>56</v>
      </c>
      <c r="B28" s="1" t="s">
        <v>57</v>
      </c>
      <c r="C28" s="1" t="str">
        <f>VLOOKUP(B28,serial!$C$1:$D$37,2,FALSE)</f>
        <v>BE_RTS</v>
      </c>
      <c r="D28" s="1" t="s">
        <v>58</v>
      </c>
      <c r="E28" s="88">
        <v>0</v>
      </c>
      <c r="F28" s="88">
        <v>3822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3822</v>
      </c>
      <c r="O28" s="88">
        <v>0</v>
      </c>
      <c r="P28" s="2"/>
    </row>
    <row r="29" spans="1:26" ht="12.75" customHeight="1" x14ac:dyDescent="0.2">
      <c r="A29" s="17" t="s">
        <v>59</v>
      </c>
      <c r="B29" s="1" t="s">
        <v>60</v>
      </c>
      <c r="C29" s="1" t="str">
        <f>VLOOKUP(B29,serial!$C$1:$D$37,2,FALSE)</f>
        <v>BE_R</v>
      </c>
      <c r="D29" s="1" t="s">
        <v>61</v>
      </c>
      <c r="E29" s="93">
        <v>36</v>
      </c>
      <c r="F29" s="93">
        <v>0</v>
      </c>
      <c r="G29" s="93">
        <v>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3">
        <v>36</v>
      </c>
      <c r="O29" s="93">
        <v>0</v>
      </c>
      <c r="P29" s="2"/>
    </row>
    <row r="30" spans="1:26" ht="12.75" customHeight="1" x14ac:dyDescent="0.2">
      <c r="A30" s="48" t="s">
        <v>62</v>
      </c>
      <c r="B30" s="1" t="s">
        <v>63</v>
      </c>
      <c r="C30" s="1" t="str">
        <f>VLOOKUP(B30,serial!$C$1:$D$37,2,FALSE)</f>
        <v>AGEPI</v>
      </c>
      <c r="D30" s="1" t="s">
        <v>64</v>
      </c>
      <c r="E30" s="9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"/>
    </row>
    <row r="31" spans="1:26" ht="25.5" customHeight="1" x14ac:dyDescent="0.2">
      <c r="A31" s="43" t="s">
        <v>65</v>
      </c>
      <c r="B31" s="1" t="s">
        <v>66</v>
      </c>
      <c r="C31" s="1" t="str">
        <f>VLOOKUP(B31,serial!$C$1:$D$37,2,FALSE)</f>
        <v>CNIRN</v>
      </c>
      <c r="D31" s="1" t="s">
        <v>67</v>
      </c>
      <c r="E31" s="93">
        <v>0</v>
      </c>
      <c r="F31" s="93">
        <v>8</v>
      </c>
      <c r="G31" s="93">
        <v>0</v>
      </c>
      <c r="H31" s="93">
        <v>0</v>
      </c>
      <c r="I31" s="93">
        <v>20</v>
      </c>
      <c r="J31" s="93">
        <v>0</v>
      </c>
      <c r="K31" s="93">
        <v>0</v>
      </c>
      <c r="L31" s="93">
        <v>0</v>
      </c>
      <c r="M31" s="93">
        <v>0</v>
      </c>
      <c r="N31" s="93">
        <v>28</v>
      </c>
      <c r="O31" s="93">
        <v>12</v>
      </c>
      <c r="P31" s="2"/>
    </row>
    <row r="32" spans="1:26" ht="12.75" customHeight="1" x14ac:dyDescent="0.2">
      <c r="A32" s="43" t="s">
        <v>68</v>
      </c>
      <c r="B32" s="1" t="s">
        <v>69</v>
      </c>
      <c r="C32" s="1" t="str">
        <f>VLOOKUP(B32,serial!$C$1:$D$37,2,FALSE)</f>
        <v>BPRM</v>
      </c>
      <c r="D32" s="1" t="s">
        <v>70</v>
      </c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"/>
    </row>
    <row r="33" spans="1:16" ht="12.75" customHeight="1" x14ac:dyDescent="0.2">
      <c r="A33" s="49" t="s">
        <v>71</v>
      </c>
      <c r="B33" s="104"/>
      <c r="C33" s="104"/>
      <c r="D33" s="104"/>
      <c r="E33" s="53">
        <f t="shared" ref="E33:O33" si="8">E36</f>
        <v>0</v>
      </c>
      <c r="F33" s="53">
        <f t="shared" si="8"/>
        <v>0</v>
      </c>
      <c r="G33" s="53">
        <f t="shared" si="8"/>
        <v>0</v>
      </c>
      <c r="H33" s="53">
        <f t="shared" si="8"/>
        <v>0</v>
      </c>
      <c r="I33" s="53">
        <f t="shared" si="8"/>
        <v>0</v>
      </c>
      <c r="J33" s="53">
        <f t="shared" si="8"/>
        <v>0</v>
      </c>
      <c r="K33" s="53">
        <f t="shared" si="8"/>
        <v>0</v>
      </c>
      <c r="L33" s="53">
        <f t="shared" si="8"/>
        <v>0</v>
      </c>
      <c r="M33" s="53">
        <f t="shared" si="8"/>
        <v>0</v>
      </c>
      <c r="N33" s="53">
        <f t="shared" si="8"/>
        <v>0</v>
      </c>
      <c r="O33" s="53">
        <f t="shared" si="8"/>
        <v>0</v>
      </c>
      <c r="P33" s="2"/>
    </row>
    <row r="34" spans="1:16" ht="25.5" customHeight="1" x14ac:dyDescent="0.2">
      <c r="A34" s="54" t="s">
        <v>72</v>
      </c>
      <c r="B34" s="1" t="s">
        <v>73</v>
      </c>
      <c r="C34" s="1" t="str">
        <f>VLOOKUP(B34,serial!$C$1:$D$37,2,FALSE)</f>
        <v>BM_USM</v>
      </c>
      <c r="D34" s="1" t="s">
        <v>74</v>
      </c>
      <c r="E34" s="93">
        <v>581</v>
      </c>
      <c r="F34" s="93">
        <v>42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623</v>
      </c>
      <c r="O34" s="93">
        <v>508</v>
      </c>
      <c r="P34" s="2"/>
    </row>
    <row r="35" spans="1:16" ht="37.5" customHeight="1" x14ac:dyDescent="0.2">
      <c r="A35" s="55" t="s">
        <v>75</v>
      </c>
      <c r="B35" s="1" t="s">
        <v>76</v>
      </c>
      <c r="C35" s="1" t="str">
        <f>VLOOKUP(B35,serial!$C$1:$D$37,2,FALSE)</f>
        <v>BM_S</v>
      </c>
      <c r="D35" s="1" t="s">
        <v>77</v>
      </c>
      <c r="E35" s="93">
        <v>3412</v>
      </c>
      <c r="F35" s="93">
        <v>0</v>
      </c>
      <c r="G35" s="93">
        <v>0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93">
        <v>0</v>
      </c>
      <c r="N35" s="93">
        <v>3412</v>
      </c>
      <c r="O35" s="93">
        <v>3412</v>
      </c>
      <c r="P35" s="2"/>
    </row>
    <row r="36" spans="1:16" ht="25.5" customHeight="1" x14ac:dyDescent="0.2">
      <c r="A36" s="55" t="s">
        <v>78</v>
      </c>
      <c r="B36" s="1" t="s">
        <v>79</v>
      </c>
      <c r="C36" s="1" t="str">
        <f>VLOOKUP(B36,serial!$C$1:$D$37,2,FALSE)</f>
        <v>BM_R</v>
      </c>
      <c r="D36" s="1" t="s">
        <v>80</v>
      </c>
      <c r="E36" s="93">
        <v>0</v>
      </c>
      <c r="F36" s="93">
        <v>0</v>
      </c>
      <c r="G36" s="93">
        <v>0</v>
      </c>
      <c r="H36" s="93">
        <v>0</v>
      </c>
      <c r="I36" s="93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3">
        <v>0</v>
      </c>
      <c r="P36" s="2"/>
    </row>
    <row r="37" spans="1:16" ht="13.5" customHeight="1" x14ac:dyDescent="0.2">
      <c r="A37" s="56" t="s">
        <v>81</v>
      </c>
      <c r="B37" s="1"/>
      <c r="C37" s="1"/>
      <c r="D37" s="1"/>
      <c r="E37" s="90">
        <f t="shared" ref="E37:O37" si="9">SUM(E34:E36)</f>
        <v>3993</v>
      </c>
      <c r="F37" s="90">
        <f t="shared" si="9"/>
        <v>42</v>
      </c>
      <c r="G37" s="90">
        <f t="shared" si="9"/>
        <v>0</v>
      </c>
      <c r="H37" s="90">
        <f t="shared" si="9"/>
        <v>0</v>
      </c>
      <c r="I37" s="90">
        <f t="shared" si="9"/>
        <v>0</v>
      </c>
      <c r="J37" s="90">
        <f t="shared" si="9"/>
        <v>0</v>
      </c>
      <c r="K37" s="90">
        <f t="shared" si="9"/>
        <v>0</v>
      </c>
      <c r="L37" s="90">
        <f t="shared" si="9"/>
        <v>0</v>
      </c>
      <c r="M37" s="90">
        <f t="shared" si="9"/>
        <v>0</v>
      </c>
      <c r="N37" s="90">
        <f t="shared" si="9"/>
        <v>4035</v>
      </c>
      <c r="O37" s="90">
        <f t="shared" si="9"/>
        <v>3920</v>
      </c>
      <c r="P37" s="2"/>
    </row>
    <row r="38" spans="1:16" ht="12.75" customHeight="1" x14ac:dyDescent="0.2">
      <c r="A38" s="91" t="s">
        <v>82</v>
      </c>
      <c r="B38" s="104"/>
      <c r="C38" s="104"/>
      <c r="D38" s="104"/>
      <c r="E38" s="53">
        <f t="shared" ref="E38:O38" si="10">E41</f>
        <v>947</v>
      </c>
      <c r="F38" s="53">
        <f t="shared" si="10"/>
        <v>0</v>
      </c>
      <c r="G38" s="53">
        <f t="shared" si="10"/>
        <v>0</v>
      </c>
      <c r="H38" s="53">
        <f t="shared" si="10"/>
        <v>0</v>
      </c>
      <c r="I38" s="53">
        <f t="shared" si="10"/>
        <v>0</v>
      </c>
      <c r="J38" s="53">
        <f t="shared" si="10"/>
        <v>0</v>
      </c>
      <c r="K38" s="53">
        <f t="shared" si="10"/>
        <v>0</v>
      </c>
      <c r="L38" s="53">
        <f t="shared" si="10"/>
        <v>0</v>
      </c>
      <c r="M38" s="53">
        <f t="shared" si="10"/>
        <v>0</v>
      </c>
      <c r="N38" s="53">
        <f t="shared" si="10"/>
        <v>947</v>
      </c>
      <c r="O38" s="53">
        <f t="shared" si="10"/>
        <v>850</v>
      </c>
      <c r="P38" s="2"/>
    </row>
    <row r="39" spans="1:16" ht="25.5" customHeight="1" x14ac:dyDescent="0.2">
      <c r="A39" s="17" t="s">
        <v>83</v>
      </c>
      <c r="B39" s="1" t="s">
        <v>84</v>
      </c>
      <c r="C39" s="1" t="str">
        <f>VLOOKUP(B39,serial!$C$1:$D$37,2,FALSE)</f>
        <v>BA_RS</v>
      </c>
      <c r="D39" s="1" t="s">
        <v>85</v>
      </c>
      <c r="E39" s="93">
        <v>15985</v>
      </c>
      <c r="F39" s="93">
        <v>43212</v>
      </c>
      <c r="G39" s="93">
        <v>0</v>
      </c>
      <c r="H39" s="93">
        <v>0</v>
      </c>
      <c r="I39" s="93">
        <v>0</v>
      </c>
      <c r="J39" s="93">
        <v>0</v>
      </c>
      <c r="K39" s="93">
        <v>0</v>
      </c>
      <c r="L39" s="93">
        <v>0</v>
      </c>
      <c r="M39" s="93">
        <v>0</v>
      </c>
      <c r="N39" s="93">
        <v>59197</v>
      </c>
      <c r="O39" s="93">
        <v>1295</v>
      </c>
      <c r="P39" s="2"/>
    </row>
    <row r="40" spans="1:16" ht="39.75" customHeight="1" x14ac:dyDescent="0.2">
      <c r="A40" s="17" t="s">
        <v>86</v>
      </c>
      <c r="B40" s="1" t="s">
        <v>87</v>
      </c>
      <c r="C40" s="1" t="str">
        <f>VLOOKUP(B40,serial!$C$1:$D$37,2,FALSE)</f>
        <v>BA_PT</v>
      </c>
      <c r="D40" s="1" t="s">
        <v>88</v>
      </c>
      <c r="E40" s="93">
        <v>7437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0</v>
      </c>
      <c r="N40" s="93">
        <v>7437</v>
      </c>
      <c r="O40" s="93">
        <v>32</v>
      </c>
      <c r="P40" s="2"/>
    </row>
    <row r="41" spans="1:16" ht="25.5" customHeight="1" x14ac:dyDescent="0.2">
      <c r="A41" s="17" t="s">
        <v>89</v>
      </c>
      <c r="B41" s="1" t="s">
        <v>90</v>
      </c>
      <c r="C41" s="1" t="str">
        <f>VLOOKUP(B41,serial!$C$1:$D$37,2,FALSE)</f>
        <v>BA_R</v>
      </c>
      <c r="D41" s="1" t="s">
        <v>91</v>
      </c>
      <c r="E41" s="93">
        <v>947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93">
        <v>947</v>
      </c>
      <c r="O41" s="93">
        <v>850</v>
      </c>
      <c r="P41" s="2"/>
    </row>
    <row r="42" spans="1:16" ht="12.75" customHeight="1" x14ac:dyDescent="0.2">
      <c r="A42" s="59" t="s">
        <v>92</v>
      </c>
      <c r="B42" s="1"/>
      <c r="C42" s="1"/>
      <c r="D42" s="1"/>
      <c r="E42" s="90">
        <f t="shared" ref="E42:O42" si="11">SUM(E39:E41)</f>
        <v>24369</v>
      </c>
      <c r="F42" s="90">
        <f t="shared" si="11"/>
        <v>43212</v>
      </c>
      <c r="G42" s="90">
        <f t="shared" si="11"/>
        <v>0</v>
      </c>
      <c r="H42" s="90">
        <f t="shared" si="11"/>
        <v>0</v>
      </c>
      <c r="I42" s="90">
        <f t="shared" si="11"/>
        <v>0</v>
      </c>
      <c r="J42" s="90">
        <f t="shared" si="11"/>
        <v>0</v>
      </c>
      <c r="K42" s="90">
        <f t="shared" si="11"/>
        <v>0</v>
      </c>
      <c r="L42" s="90">
        <f t="shared" si="11"/>
        <v>0</v>
      </c>
      <c r="M42" s="90">
        <f t="shared" si="11"/>
        <v>0</v>
      </c>
      <c r="N42" s="90">
        <f t="shared" si="11"/>
        <v>67581</v>
      </c>
      <c r="O42" s="90">
        <f t="shared" si="11"/>
        <v>2177</v>
      </c>
      <c r="P42" s="2"/>
    </row>
    <row r="43" spans="1:16" ht="25.5" customHeight="1" x14ac:dyDescent="0.2">
      <c r="A43" s="49" t="s">
        <v>93</v>
      </c>
      <c r="B43" s="50"/>
      <c r="C43" s="50"/>
      <c r="D43" s="50"/>
      <c r="E43" s="53">
        <f t="shared" ref="E43:O43" si="12">SUM(E44:E45)</f>
        <v>3869</v>
      </c>
      <c r="F43" s="53">
        <f t="shared" si="12"/>
        <v>2087</v>
      </c>
      <c r="G43" s="53">
        <f t="shared" si="12"/>
        <v>0</v>
      </c>
      <c r="H43" s="53">
        <f t="shared" si="12"/>
        <v>0</v>
      </c>
      <c r="I43" s="53">
        <f t="shared" si="12"/>
        <v>0</v>
      </c>
      <c r="J43" s="53">
        <f t="shared" si="12"/>
        <v>0</v>
      </c>
      <c r="K43" s="53">
        <f t="shared" si="12"/>
        <v>0</v>
      </c>
      <c r="L43" s="53">
        <f t="shared" si="12"/>
        <v>0</v>
      </c>
      <c r="M43" s="53">
        <f t="shared" si="12"/>
        <v>0</v>
      </c>
      <c r="N43" s="53">
        <f t="shared" si="12"/>
        <v>5956</v>
      </c>
      <c r="O43" s="53">
        <f t="shared" si="12"/>
        <v>1400</v>
      </c>
      <c r="P43" s="2"/>
    </row>
    <row r="44" spans="1:16" ht="25.5" customHeight="1" x14ac:dyDescent="0.2">
      <c r="A44" s="54" t="s">
        <v>94</v>
      </c>
      <c r="B44" s="1" t="s">
        <v>95</v>
      </c>
      <c r="C44" s="1" t="str">
        <f>VLOOKUP(B44,serial!$C$1:$D$37,2,FALSE)</f>
        <v>BE_RM</v>
      </c>
      <c r="D44" s="1" t="s">
        <v>96</v>
      </c>
      <c r="E44" s="93">
        <v>2841</v>
      </c>
      <c r="F44" s="93">
        <v>1735</v>
      </c>
      <c r="G44" s="93">
        <v>0</v>
      </c>
      <c r="H44" s="93">
        <v>0</v>
      </c>
      <c r="I44" s="93">
        <v>0</v>
      </c>
      <c r="J44" s="93">
        <v>0</v>
      </c>
      <c r="K44" s="93">
        <v>0</v>
      </c>
      <c r="L44" s="93">
        <v>0</v>
      </c>
      <c r="M44" s="93">
        <v>0</v>
      </c>
      <c r="N44" s="93">
        <v>4576</v>
      </c>
      <c r="O44" s="93">
        <v>409</v>
      </c>
      <c r="P44" s="2"/>
    </row>
    <row r="45" spans="1:16" ht="38.25" customHeight="1" x14ac:dyDescent="0.2">
      <c r="A45" s="54" t="s">
        <v>97</v>
      </c>
      <c r="B45" s="1" t="s">
        <v>98</v>
      </c>
      <c r="C45" s="1" t="str">
        <f>VLOOKUP(B45,serial!$C$1:$D$37,2,FALSE)</f>
        <v>BE_PT</v>
      </c>
      <c r="D45" s="1" t="s">
        <v>99</v>
      </c>
      <c r="E45" s="284">
        <v>1028</v>
      </c>
      <c r="F45" s="284">
        <v>352</v>
      </c>
      <c r="G45" s="284">
        <v>0</v>
      </c>
      <c r="H45" s="284">
        <v>0</v>
      </c>
      <c r="I45" s="284">
        <v>0</v>
      </c>
      <c r="J45" s="284">
        <v>0</v>
      </c>
      <c r="K45" s="284">
        <v>0</v>
      </c>
      <c r="L45" s="284">
        <v>0</v>
      </c>
      <c r="M45" s="284">
        <v>0</v>
      </c>
      <c r="N45" s="284">
        <v>1380</v>
      </c>
      <c r="O45" s="284">
        <v>991</v>
      </c>
      <c r="P45" s="2"/>
    </row>
    <row r="46" spans="1:16" ht="25.5" customHeight="1" x14ac:dyDescent="0.2">
      <c r="A46" s="94" t="s">
        <v>100</v>
      </c>
      <c r="B46" s="50"/>
      <c r="C46" s="50"/>
      <c r="D46" s="50"/>
      <c r="E46" s="53">
        <f t="shared" ref="E46:O46" si="13">SUM(E47:E49)</f>
        <v>94254</v>
      </c>
      <c r="F46" s="53">
        <f t="shared" si="13"/>
        <v>2722</v>
      </c>
      <c r="G46" s="53">
        <f t="shared" si="13"/>
        <v>0</v>
      </c>
      <c r="H46" s="53">
        <f t="shared" si="13"/>
        <v>0</v>
      </c>
      <c r="I46" s="53">
        <f t="shared" si="13"/>
        <v>0</v>
      </c>
      <c r="J46" s="53">
        <f t="shared" si="13"/>
        <v>0</v>
      </c>
      <c r="K46" s="53">
        <f t="shared" si="13"/>
        <v>0</v>
      </c>
      <c r="L46" s="53">
        <f t="shared" si="13"/>
        <v>0</v>
      </c>
      <c r="M46" s="53">
        <f t="shared" si="13"/>
        <v>0</v>
      </c>
      <c r="N46" s="53">
        <f t="shared" si="13"/>
        <v>97064</v>
      </c>
      <c r="O46" s="285">
        <f t="shared" si="13"/>
        <v>34958</v>
      </c>
      <c r="P46" s="2"/>
    </row>
    <row r="47" spans="1:16" ht="25.5" customHeight="1" x14ac:dyDescent="0.2">
      <c r="A47" s="54" t="s">
        <v>101</v>
      </c>
      <c r="B47" s="1" t="s">
        <v>102</v>
      </c>
      <c r="C47" s="1" t="str">
        <f>VLOOKUP(B47,serial!$C$1:$D$37,2,FALSE)</f>
        <v>BT_RM</v>
      </c>
      <c r="D47" s="1" t="s">
        <v>103</v>
      </c>
      <c r="E47" s="93">
        <v>29919</v>
      </c>
      <c r="F47" s="93">
        <v>1435</v>
      </c>
      <c r="G47" s="93">
        <v>0</v>
      </c>
      <c r="H47" s="93">
        <v>0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31442</v>
      </c>
      <c r="O47" s="93">
        <v>8308</v>
      </c>
      <c r="P47" s="2"/>
    </row>
    <row r="48" spans="1:16" ht="38.25" customHeight="1" x14ac:dyDescent="0.2">
      <c r="A48" s="54" t="s">
        <v>104</v>
      </c>
      <c r="B48" s="1" t="s">
        <v>105</v>
      </c>
      <c r="C48" s="1" t="str">
        <f>VLOOKUP(B48,serial!$C$1:$D$37,2,FALSE)</f>
        <v>BT_PT</v>
      </c>
      <c r="D48" s="1" t="s">
        <v>106</v>
      </c>
      <c r="E48" s="93">
        <v>35407</v>
      </c>
      <c r="F48" s="93">
        <v>285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3">
        <v>35692</v>
      </c>
      <c r="O48" s="93">
        <v>23214</v>
      </c>
      <c r="P48" s="2"/>
    </row>
    <row r="49" spans="1:16" ht="25.5" customHeight="1" x14ac:dyDescent="0.2">
      <c r="A49" s="61" t="s">
        <v>107</v>
      </c>
      <c r="B49" s="1" t="s">
        <v>44</v>
      </c>
      <c r="C49" s="1" t="str">
        <f>VLOOKUP(B49,serial!$C$1:$D$37,2,FALSE)</f>
        <v>BT_SP</v>
      </c>
      <c r="D49" s="1" t="s">
        <v>108</v>
      </c>
      <c r="E49" s="93">
        <v>28928</v>
      </c>
      <c r="F49" s="93">
        <v>1002</v>
      </c>
      <c r="G49" s="93">
        <v>0</v>
      </c>
      <c r="H49" s="93">
        <v>0</v>
      </c>
      <c r="I49" s="93">
        <v>0</v>
      </c>
      <c r="J49" s="93">
        <v>0</v>
      </c>
      <c r="K49" s="93">
        <v>0</v>
      </c>
      <c r="L49" s="93">
        <v>0</v>
      </c>
      <c r="M49" s="93">
        <v>0</v>
      </c>
      <c r="N49" s="93">
        <v>29930</v>
      </c>
      <c r="O49" s="93">
        <v>3436</v>
      </c>
      <c r="P49" s="2"/>
    </row>
    <row r="50" spans="1:16" ht="25.5" customHeight="1" x14ac:dyDescent="0.2">
      <c r="A50" s="49" t="s">
        <v>109</v>
      </c>
      <c r="B50" s="50"/>
      <c r="C50" s="50"/>
      <c r="D50" s="50"/>
      <c r="E50" s="53">
        <f t="shared" ref="E50:O50" si="14">SUM(E51:E52)</f>
        <v>1618</v>
      </c>
      <c r="F50" s="53">
        <f t="shared" si="14"/>
        <v>6</v>
      </c>
      <c r="G50" s="53">
        <f t="shared" si="14"/>
        <v>5409</v>
      </c>
      <c r="H50" s="53">
        <f t="shared" si="14"/>
        <v>0</v>
      </c>
      <c r="I50" s="53">
        <f t="shared" si="14"/>
        <v>0</v>
      </c>
      <c r="J50" s="53">
        <f t="shared" si="14"/>
        <v>0</v>
      </c>
      <c r="K50" s="53">
        <f t="shared" si="14"/>
        <v>0</v>
      </c>
      <c r="L50" s="53">
        <f t="shared" si="14"/>
        <v>0</v>
      </c>
      <c r="M50" s="53">
        <f t="shared" si="14"/>
        <v>0</v>
      </c>
      <c r="N50" s="53">
        <f t="shared" si="14"/>
        <v>7033</v>
      </c>
      <c r="O50" s="53">
        <f t="shared" si="14"/>
        <v>448</v>
      </c>
      <c r="P50" s="2"/>
    </row>
    <row r="51" spans="1:16" ht="15" customHeight="1" x14ac:dyDescent="0.2">
      <c r="A51" s="17" t="s">
        <v>110</v>
      </c>
      <c r="B51" s="1" t="s">
        <v>111</v>
      </c>
      <c r="C51" s="1" t="str">
        <f>VLOOKUP(B51,serial!$C$1:$D$37,2,FALSE)</f>
        <v>BAM_RM</v>
      </c>
      <c r="D51" s="1" t="s">
        <v>112</v>
      </c>
      <c r="E51" s="93">
        <v>874</v>
      </c>
      <c r="F51" s="93">
        <v>0</v>
      </c>
      <c r="G51" s="93">
        <v>4479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5353</v>
      </c>
      <c r="O51" s="93">
        <v>342</v>
      </c>
      <c r="P51" s="2"/>
    </row>
    <row r="52" spans="1:16" ht="41.25" customHeight="1" x14ac:dyDescent="0.2">
      <c r="A52" s="17" t="s">
        <v>113</v>
      </c>
      <c r="B52" s="1" t="s">
        <v>114</v>
      </c>
      <c r="C52" s="1" t="str">
        <f>VLOOKUP(B52,serial!$C$1:$D$37,2,FALSE)</f>
        <v>BAM_PT</v>
      </c>
      <c r="D52" s="1" t="s">
        <v>115</v>
      </c>
      <c r="E52" s="93">
        <v>744</v>
      </c>
      <c r="F52" s="93">
        <v>6</v>
      </c>
      <c r="G52" s="93">
        <v>930</v>
      </c>
      <c r="H52" s="93">
        <v>0</v>
      </c>
      <c r="I52" s="93">
        <v>0</v>
      </c>
      <c r="J52" s="93">
        <v>0</v>
      </c>
      <c r="K52" s="93">
        <v>0</v>
      </c>
      <c r="L52" s="93">
        <v>0</v>
      </c>
      <c r="M52" s="93">
        <v>0</v>
      </c>
      <c r="N52" s="93">
        <v>1680</v>
      </c>
      <c r="O52" s="93">
        <v>106</v>
      </c>
      <c r="P52" s="2"/>
    </row>
    <row r="53" spans="1:16" ht="25.5" customHeight="1" x14ac:dyDescent="0.2">
      <c r="A53" s="62" t="s">
        <v>116</v>
      </c>
      <c r="B53" s="63"/>
      <c r="C53" s="63"/>
      <c r="D53" s="63"/>
      <c r="E53" s="95">
        <f t="shared" ref="E53:O53" si="15">E25+E16+E13+E10</f>
        <v>1274377</v>
      </c>
      <c r="F53" s="95">
        <f t="shared" si="15"/>
        <v>120412</v>
      </c>
      <c r="G53" s="95">
        <f t="shared" si="15"/>
        <v>19195</v>
      </c>
      <c r="H53" s="95">
        <f t="shared" si="15"/>
        <v>80</v>
      </c>
      <c r="I53" s="95">
        <f t="shared" si="15"/>
        <v>560</v>
      </c>
      <c r="J53" s="95">
        <f t="shared" si="15"/>
        <v>169</v>
      </c>
      <c r="K53" s="95">
        <f t="shared" si="15"/>
        <v>462</v>
      </c>
      <c r="L53" s="95">
        <f t="shared" si="15"/>
        <v>0</v>
      </c>
      <c r="M53" s="95">
        <f t="shared" si="15"/>
        <v>270</v>
      </c>
      <c r="N53" s="95">
        <f t="shared" si="15"/>
        <v>1415527</v>
      </c>
      <c r="O53" s="95">
        <f t="shared" si="15"/>
        <v>595459</v>
      </c>
      <c r="P53" s="2"/>
    </row>
    <row r="54" spans="1:1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5.75" customHeight="1" x14ac:dyDescent="0.2"/>
    <row r="255" spans="1:16" ht="15.75" customHeight="1" x14ac:dyDescent="0.2"/>
    <row r="256" spans="1:1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4">
    <mergeCell ref="N3:N4"/>
    <mergeCell ref="A1:O1"/>
    <mergeCell ref="A2:A5"/>
    <mergeCell ref="E2:O2"/>
    <mergeCell ref="E3:E4"/>
    <mergeCell ref="F3:F4"/>
    <mergeCell ref="G3:G4"/>
    <mergeCell ref="H3:H4"/>
    <mergeCell ref="O3:O4"/>
    <mergeCell ref="I3:I4"/>
    <mergeCell ref="J3:J4"/>
    <mergeCell ref="K3:K4"/>
    <mergeCell ref="L3:L4"/>
    <mergeCell ref="M3:M4"/>
  </mergeCells>
  <dataValidations count="1">
    <dataValidation type="list" allowBlank="1" showErrorMessage="1" sqref="B11:B12 B14:B15 B17:B24 B26 B28:B32 B34:B36 B39:B41 B44:B45 B47:B49 B51:B52">
      <formula1>types</formula1>
    </dataValidation>
  </dataValidations>
  <pageMargins left="0.55118110236220474" right="0.55118110236220474" top="0.98425196850393704" bottom="0.98425196850393704" header="0" footer="0"/>
  <pageSetup paperSize="9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00"/>
  <sheetViews>
    <sheetView topLeftCell="A56" workbookViewId="0">
      <selection activeCell="S17" sqref="S17"/>
    </sheetView>
  </sheetViews>
  <sheetFormatPr defaultColWidth="14.42578125" defaultRowHeight="15" customHeight="1" x14ac:dyDescent="0.2"/>
  <cols>
    <col min="1" max="1" width="46.7109375" customWidth="1"/>
    <col min="2" max="2" width="27" hidden="1" customWidth="1"/>
    <col min="3" max="3" width="10.42578125" hidden="1" customWidth="1"/>
    <col min="4" max="4" width="21.5703125" hidden="1" customWidth="1"/>
    <col min="5" max="5" width="10.28515625" customWidth="1"/>
    <col min="6" max="6" width="10" customWidth="1"/>
    <col min="7" max="7" width="8.140625" customWidth="1"/>
    <col min="8" max="9" width="8" customWidth="1"/>
    <col min="10" max="10" width="7.5703125" customWidth="1"/>
    <col min="11" max="11" width="8.85546875" customWidth="1"/>
    <col min="12" max="12" width="10.140625" customWidth="1"/>
    <col min="13" max="13" width="13.28515625" customWidth="1"/>
    <col min="14" max="14" width="12.7109375" customWidth="1"/>
    <col min="15" max="15" width="11.140625" customWidth="1"/>
    <col min="16" max="16" width="7" hidden="1" customWidth="1"/>
    <col min="17" max="17" width="11" customWidth="1"/>
    <col min="18" max="18" width="14.28515625" customWidth="1"/>
    <col min="19" max="26" width="8.7109375" customWidth="1"/>
  </cols>
  <sheetData>
    <row r="1" spans="1:26" ht="0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5"/>
      <c r="P1" s="2"/>
      <c r="Q1" s="2"/>
      <c r="R1" s="2"/>
    </row>
    <row r="2" spans="1:26" ht="14.25" customHeight="1" x14ac:dyDescent="0.2">
      <c r="A2" s="385" t="s">
        <v>141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9"/>
      <c r="Q2" s="9"/>
      <c r="R2" s="2"/>
    </row>
    <row r="3" spans="1:26" ht="12.75" customHeight="1" x14ac:dyDescent="0.2">
      <c r="A3" s="378" t="s">
        <v>1</v>
      </c>
      <c r="B3" s="9"/>
      <c r="C3" s="98"/>
      <c r="D3" s="98"/>
      <c r="E3" s="386" t="s">
        <v>142</v>
      </c>
      <c r="F3" s="364"/>
      <c r="G3" s="364"/>
      <c r="H3" s="364"/>
      <c r="I3" s="364"/>
      <c r="J3" s="364"/>
      <c r="K3" s="364"/>
      <c r="L3" s="364"/>
      <c r="M3" s="364"/>
      <c r="N3" s="364"/>
      <c r="O3" s="365"/>
      <c r="P3" s="106"/>
      <c r="Q3" s="75"/>
      <c r="R3" s="2"/>
    </row>
    <row r="4" spans="1:26" ht="19.5" customHeight="1" x14ac:dyDescent="0.2">
      <c r="A4" s="362"/>
      <c r="B4" s="96"/>
      <c r="C4" s="97"/>
      <c r="D4" s="97"/>
      <c r="E4" s="371" t="s">
        <v>119</v>
      </c>
      <c r="F4" s="371" t="s">
        <v>120</v>
      </c>
      <c r="G4" s="371" t="s">
        <v>137</v>
      </c>
      <c r="H4" s="375" t="s">
        <v>138</v>
      </c>
      <c r="I4" s="371" t="s">
        <v>123</v>
      </c>
      <c r="J4" s="371" t="s">
        <v>124</v>
      </c>
      <c r="K4" s="375" t="s">
        <v>125</v>
      </c>
      <c r="L4" s="375" t="s">
        <v>126</v>
      </c>
      <c r="M4" s="371" t="s">
        <v>143</v>
      </c>
      <c r="N4" s="375" t="s">
        <v>128</v>
      </c>
      <c r="O4" s="375" t="s">
        <v>129</v>
      </c>
      <c r="P4" s="107"/>
      <c r="Q4" s="108"/>
      <c r="R4" s="2"/>
    </row>
    <row r="5" spans="1:26" ht="116.25" customHeight="1" x14ac:dyDescent="0.2">
      <c r="A5" s="362"/>
      <c r="B5" s="96"/>
      <c r="C5" s="97"/>
      <c r="D5" s="97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109"/>
      <c r="Q5" s="110"/>
      <c r="R5" s="2"/>
    </row>
    <row r="6" spans="1:26" ht="12.75" customHeight="1" x14ac:dyDescent="0.2">
      <c r="A6" s="373"/>
      <c r="B6" s="101"/>
      <c r="C6" s="101"/>
      <c r="D6" s="101"/>
      <c r="E6" s="111" t="s">
        <v>131</v>
      </c>
      <c r="F6" s="111" t="s">
        <v>131</v>
      </c>
      <c r="G6" s="111" t="s">
        <v>131</v>
      </c>
      <c r="H6" s="111" t="s">
        <v>131</v>
      </c>
      <c r="I6" s="111" t="s">
        <v>131</v>
      </c>
      <c r="J6" s="111" t="s">
        <v>131</v>
      </c>
      <c r="K6" s="111" t="s">
        <v>131</v>
      </c>
      <c r="L6" s="111" t="s">
        <v>131</v>
      </c>
      <c r="M6" s="111" t="s">
        <v>131</v>
      </c>
      <c r="N6" s="111" t="s">
        <v>131</v>
      </c>
      <c r="O6" s="112" t="s">
        <v>131</v>
      </c>
      <c r="P6" s="109"/>
      <c r="Q6" s="110"/>
      <c r="R6" s="2"/>
    </row>
    <row r="7" spans="1:26" ht="10.5" customHeight="1" x14ac:dyDescent="0.2">
      <c r="A7" s="7" t="s">
        <v>144</v>
      </c>
      <c r="B7" s="7" t="s">
        <v>14</v>
      </c>
      <c r="C7" s="8" t="s">
        <v>15</v>
      </c>
      <c r="D7" s="7" t="s">
        <v>16</v>
      </c>
      <c r="E7" s="113">
        <v>31</v>
      </c>
      <c r="F7" s="113">
        <v>32</v>
      </c>
      <c r="G7" s="113">
        <v>33</v>
      </c>
      <c r="H7" s="113">
        <v>34</v>
      </c>
      <c r="I7" s="113">
        <v>35</v>
      </c>
      <c r="J7" s="113">
        <v>36</v>
      </c>
      <c r="K7" s="113">
        <v>37</v>
      </c>
      <c r="L7" s="113">
        <v>38</v>
      </c>
      <c r="M7" s="113">
        <v>39</v>
      </c>
      <c r="N7" s="114">
        <v>40</v>
      </c>
      <c r="O7" s="113">
        <v>41</v>
      </c>
      <c r="P7" s="115"/>
      <c r="Q7" s="9"/>
      <c r="R7" s="2"/>
    </row>
    <row r="8" spans="1:26" ht="12.75" hidden="1" customHeight="1" x14ac:dyDescent="0.2">
      <c r="A8" s="10" t="s">
        <v>17</v>
      </c>
      <c r="B8" s="10"/>
      <c r="C8" s="10"/>
      <c r="D8" s="10"/>
      <c r="E8" s="73"/>
      <c r="F8" s="73"/>
      <c r="G8" s="73"/>
      <c r="H8" s="73"/>
      <c r="I8" s="73"/>
      <c r="J8" s="73"/>
      <c r="K8" s="73"/>
      <c r="L8" s="73"/>
      <c r="M8" s="73"/>
      <c r="N8" s="73"/>
      <c r="O8" s="74"/>
      <c r="P8" s="115"/>
      <c r="Q8" s="9"/>
      <c r="R8" s="2"/>
      <c r="S8" s="2"/>
      <c r="T8" s="2"/>
      <c r="U8" s="2"/>
      <c r="V8" s="2"/>
      <c r="W8" s="2"/>
      <c r="X8" s="2"/>
      <c r="Y8" s="2"/>
      <c r="Z8" s="2"/>
    </row>
    <row r="9" spans="1:26" ht="12.75" hidden="1" customHeight="1" x14ac:dyDescent="0.2">
      <c r="A9" s="10" t="s">
        <v>18</v>
      </c>
      <c r="B9" s="10"/>
      <c r="C9" s="10"/>
      <c r="D9" s="10"/>
      <c r="E9" s="10"/>
      <c r="F9" s="1"/>
      <c r="G9" s="10"/>
      <c r="H9" s="10"/>
      <c r="I9" s="10"/>
      <c r="J9" s="10"/>
      <c r="K9" s="10"/>
      <c r="L9" s="10"/>
      <c r="M9" s="10"/>
      <c r="N9" s="10"/>
      <c r="O9" s="10"/>
      <c r="P9" s="115"/>
      <c r="Q9" s="9"/>
      <c r="R9" s="2"/>
      <c r="S9" s="2"/>
      <c r="T9" s="2"/>
      <c r="U9" s="2"/>
      <c r="V9" s="2"/>
      <c r="W9" s="2"/>
      <c r="X9" s="2"/>
      <c r="Y9" s="2"/>
      <c r="Z9" s="2"/>
    </row>
    <row r="10" spans="1:26" ht="12.75" hidden="1" customHeight="1" x14ac:dyDescent="0.2">
      <c r="A10" s="10" t="s">
        <v>19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5"/>
      <c r="Q10" s="9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116" t="s">
        <v>20</v>
      </c>
      <c r="B11" s="14"/>
      <c r="C11" s="14"/>
      <c r="D11" s="15"/>
      <c r="E11" s="16">
        <f t="shared" ref="E11:O11" si="0">SUM(E12:E13)</f>
        <v>1953337</v>
      </c>
      <c r="F11" s="16">
        <f t="shared" si="0"/>
        <v>420760</v>
      </c>
      <c r="G11" s="16">
        <f t="shared" si="0"/>
        <v>64197</v>
      </c>
      <c r="H11" s="16">
        <f t="shared" si="0"/>
        <v>5975</v>
      </c>
      <c r="I11" s="16">
        <f t="shared" si="0"/>
        <v>30424</v>
      </c>
      <c r="J11" s="16">
        <f t="shared" si="0"/>
        <v>7383</v>
      </c>
      <c r="K11" s="16">
        <f t="shared" si="0"/>
        <v>142861</v>
      </c>
      <c r="L11" s="16">
        <f t="shared" si="0"/>
        <v>0</v>
      </c>
      <c r="M11" s="16">
        <f t="shared" si="0"/>
        <v>137144</v>
      </c>
      <c r="N11" s="16">
        <f t="shared" si="0"/>
        <v>2762081</v>
      </c>
      <c r="O11" s="16">
        <f t="shared" si="0"/>
        <v>558461</v>
      </c>
      <c r="P11" s="115"/>
      <c r="Q11" s="9"/>
      <c r="R11" s="2"/>
    </row>
    <row r="12" spans="1:26" ht="16.5" customHeight="1" x14ac:dyDescent="0.2">
      <c r="A12" s="117" t="s">
        <v>21</v>
      </c>
      <c r="B12" s="1" t="s">
        <v>22</v>
      </c>
      <c r="C12" s="1" t="str">
        <f>VLOOKUP(B12,serial!$C$1:$D$37,2,FALSE)</f>
        <v>BN</v>
      </c>
      <c r="D12" s="1" t="s">
        <v>23</v>
      </c>
      <c r="E12" s="278">
        <v>1729454</v>
      </c>
      <c r="F12" s="279">
        <v>392109</v>
      </c>
      <c r="G12" s="279">
        <v>64197</v>
      </c>
      <c r="H12" s="279">
        <v>5975</v>
      </c>
      <c r="I12" s="279">
        <v>26778</v>
      </c>
      <c r="J12" s="279">
        <v>5671</v>
      </c>
      <c r="K12" s="279">
        <v>142059</v>
      </c>
      <c r="L12" s="279">
        <v>0</v>
      </c>
      <c r="M12" s="279">
        <v>134202</v>
      </c>
      <c r="N12" s="279">
        <v>2500445</v>
      </c>
      <c r="O12" s="279">
        <v>389532</v>
      </c>
      <c r="P12" s="115"/>
      <c r="Q12" s="9"/>
      <c r="R12" s="2"/>
    </row>
    <row r="13" spans="1:26" ht="15.75" customHeight="1" x14ac:dyDescent="0.2">
      <c r="A13" s="117" t="s">
        <v>24</v>
      </c>
      <c r="B13" s="1" t="s">
        <v>25</v>
      </c>
      <c r="C13" s="1" t="str">
        <f>VLOOKUP(B13,serial!$C$1:$D$37,2,FALSE)</f>
        <v>BNC</v>
      </c>
      <c r="D13" s="1" t="s">
        <v>26</v>
      </c>
      <c r="E13" s="286">
        <v>223883</v>
      </c>
      <c r="F13" s="287">
        <v>28651</v>
      </c>
      <c r="G13" s="287">
        <v>0</v>
      </c>
      <c r="H13" s="287">
        <v>0</v>
      </c>
      <c r="I13" s="287">
        <v>3646</v>
      </c>
      <c r="J13" s="287">
        <v>1712</v>
      </c>
      <c r="K13" s="287">
        <v>802</v>
      </c>
      <c r="L13" s="287">
        <v>0</v>
      </c>
      <c r="M13" s="287">
        <v>2942</v>
      </c>
      <c r="N13" s="287">
        <v>261636</v>
      </c>
      <c r="O13" s="282">
        <v>168929</v>
      </c>
      <c r="P13" s="115"/>
      <c r="Q13" s="9"/>
      <c r="R13" s="2"/>
    </row>
    <row r="14" spans="1:26" ht="14.25" customHeight="1" x14ac:dyDescent="0.2">
      <c r="A14" s="116" t="s">
        <v>27</v>
      </c>
      <c r="B14" s="14"/>
      <c r="C14" s="14"/>
      <c r="D14" s="15"/>
      <c r="E14" s="16">
        <f t="shared" ref="E14:O14" si="1">SUM(E15:E16)</f>
        <v>12170397</v>
      </c>
      <c r="F14" s="16">
        <f t="shared" si="1"/>
        <v>365325</v>
      </c>
      <c r="G14" s="16">
        <f t="shared" si="1"/>
        <v>26409</v>
      </c>
      <c r="H14" s="16">
        <f t="shared" si="1"/>
        <v>112</v>
      </c>
      <c r="I14" s="16">
        <f t="shared" si="1"/>
        <v>28742</v>
      </c>
      <c r="J14" s="16">
        <f t="shared" si="1"/>
        <v>17831</v>
      </c>
      <c r="K14" s="16">
        <f t="shared" si="1"/>
        <v>2315</v>
      </c>
      <c r="L14" s="16">
        <f t="shared" si="1"/>
        <v>12</v>
      </c>
      <c r="M14" s="16">
        <f t="shared" si="1"/>
        <v>4592</v>
      </c>
      <c r="N14" s="16">
        <f t="shared" si="1"/>
        <v>12615735</v>
      </c>
      <c r="O14" s="16">
        <f t="shared" si="1"/>
        <v>7343896</v>
      </c>
      <c r="P14" s="115"/>
      <c r="Q14" s="9"/>
      <c r="R14" s="2"/>
    </row>
    <row r="15" spans="1:26" ht="16.5" customHeight="1" x14ac:dyDescent="0.2">
      <c r="A15" s="117" t="s">
        <v>28</v>
      </c>
      <c r="B15" s="1" t="s">
        <v>29</v>
      </c>
      <c r="C15" s="1" t="str">
        <f>VLOOKUP(B15,serial!$C$1:$D$37,2,FALSE)</f>
        <v>BO</v>
      </c>
      <c r="D15" s="20" t="s">
        <v>30</v>
      </c>
      <c r="E15" s="209">
        <v>4113851</v>
      </c>
      <c r="F15" s="209">
        <v>213061</v>
      </c>
      <c r="G15" s="209">
        <v>25577</v>
      </c>
      <c r="H15" s="209">
        <v>9</v>
      </c>
      <c r="I15" s="209">
        <v>28240</v>
      </c>
      <c r="J15" s="209">
        <v>17115</v>
      </c>
      <c r="K15" s="209">
        <v>1625</v>
      </c>
      <c r="L15" s="209">
        <v>12</v>
      </c>
      <c r="M15" s="209">
        <v>4268</v>
      </c>
      <c r="N15" s="209">
        <v>4403758</v>
      </c>
      <c r="O15" s="209">
        <v>2180399</v>
      </c>
      <c r="P15" s="118"/>
      <c r="Q15" s="9"/>
      <c r="R15" s="2"/>
    </row>
    <row r="16" spans="1:26" ht="17.25" customHeight="1" x14ac:dyDescent="0.2">
      <c r="A16" s="117" t="s">
        <v>31</v>
      </c>
      <c r="B16" s="1" t="s">
        <v>32</v>
      </c>
      <c r="C16" s="1" t="str">
        <f>VLOOKUP(B16,serial!$C$1:$D$37,2,FALSE)</f>
        <v>BCS</v>
      </c>
      <c r="D16" s="22" t="s">
        <v>33</v>
      </c>
      <c r="E16" s="278">
        <v>8056546</v>
      </c>
      <c r="F16" s="279">
        <v>152264</v>
      </c>
      <c r="G16" s="279">
        <v>832</v>
      </c>
      <c r="H16" s="279">
        <v>103</v>
      </c>
      <c r="I16" s="279">
        <v>502</v>
      </c>
      <c r="J16" s="279">
        <v>716</v>
      </c>
      <c r="K16" s="279">
        <v>690</v>
      </c>
      <c r="L16" s="279">
        <v>0</v>
      </c>
      <c r="M16" s="279">
        <v>324</v>
      </c>
      <c r="N16" s="279">
        <v>8211977</v>
      </c>
      <c r="O16" s="280">
        <v>5163497</v>
      </c>
      <c r="P16" s="115"/>
      <c r="Q16" s="9"/>
      <c r="R16" s="2"/>
    </row>
    <row r="17" spans="1:26" ht="15.75" customHeight="1" x14ac:dyDescent="0.2">
      <c r="A17" s="116" t="s">
        <v>34</v>
      </c>
      <c r="B17" s="14"/>
      <c r="C17" s="14"/>
      <c r="D17" s="25"/>
      <c r="E17" s="16">
        <f t="shared" ref="E17:O17" si="2">E18+E19+E22+E23</f>
        <v>26324890</v>
      </c>
      <c r="F17" s="16">
        <f t="shared" si="2"/>
        <v>1193797</v>
      </c>
      <c r="G17" s="16">
        <f t="shared" si="2"/>
        <v>242759</v>
      </c>
      <c r="H17" s="16">
        <f t="shared" si="2"/>
        <v>198246</v>
      </c>
      <c r="I17" s="16">
        <f t="shared" si="2"/>
        <v>15990</v>
      </c>
      <c r="J17" s="16">
        <f t="shared" si="2"/>
        <v>17889</v>
      </c>
      <c r="K17" s="16">
        <f t="shared" si="2"/>
        <v>30284</v>
      </c>
      <c r="L17" s="16">
        <f t="shared" si="2"/>
        <v>702</v>
      </c>
      <c r="M17" s="16">
        <f t="shared" si="2"/>
        <v>238048</v>
      </c>
      <c r="N17" s="16">
        <f t="shared" si="2"/>
        <v>28262639</v>
      </c>
      <c r="O17" s="16">
        <f t="shared" si="2"/>
        <v>16393973</v>
      </c>
      <c r="P17" s="115"/>
      <c r="Q17" s="9"/>
      <c r="R17" s="2"/>
    </row>
    <row r="18" spans="1:26" ht="15" customHeight="1" x14ac:dyDescent="0.2">
      <c r="A18" s="119" t="s">
        <v>35</v>
      </c>
      <c r="B18" s="27" t="s">
        <v>36</v>
      </c>
      <c r="C18" s="27" t="str">
        <f>VLOOKUP(B18,serial!$C$1:$D$37,2,FALSE)</f>
        <v>BI_S</v>
      </c>
      <c r="D18" s="28" t="s">
        <v>37</v>
      </c>
      <c r="E18" s="102">
        <v>5195065</v>
      </c>
      <c r="F18" s="102">
        <v>1104524</v>
      </c>
      <c r="G18" s="102">
        <v>139340</v>
      </c>
      <c r="H18" s="102">
        <v>198246</v>
      </c>
      <c r="I18" s="102">
        <v>12837</v>
      </c>
      <c r="J18" s="102">
        <v>16048</v>
      </c>
      <c r="K18" s="102">
        <v>6545</v>
      </c>
      <c r="L18" s="102">
        <v>17</v>
      </c>
      <c r="M18" s="102">
        <v>84133</v>
      </c>
      <c r="N18" s="102">
        <v>6756726</v>
      </c>
      <c r="O18" s="102">
        <v>2273971</v>
      </c>
      <c r="P18" s="115"/>
      <c r="Q18" s="9"/>
      <c r="R18" s="2"/>
    </row>
    <row r="19" spans="1:26" ht="40.5" customHeight="1" x14ac:dyDescent="0.2">
      <c r="A19" s="120" t="s">
        <v>38</v>
      </c>
      <c r="B19" s="121" t="s">
        <v>39</v>
      </c>
      <c r="C19" s="121" t="str">
        <f>VLOOKUP(B19,serial!$C$1:$D$37,2,FALSE)</f>
        <v>BI_PT</v>
      </c>
      <c r="D19" s="122" t="s">
        <v>40</v>
      </c>
      <c r="E19" s="33">
        <f t="shared" ref="E19:O19" si="3">E20+E21+E36+E41+E46+E49+E53</f>
        <v>1890258</v>
      </c>
      <c r="F19" s="33">
        <f t="shared" si="3"/>
        <v>37924</v>
      </c>
      <c r="G19" s="33">
        <f t="shared" si="3"/>
        <v>62710</v>
      </c>
      <c r="H19" s="33">
        <f t="shared" si="3"/>
        <v>0</v>
      </c>
      <c r="I19" s="33">
        <f t="shared" si="3"/>
        <v>93</v>
      </c>
      <c r="J19" s="33">
        <f t="shared" si="3"/>
        <v>310</v>
      </c>
      <c r="K19" s="33">
        <f t="shared" si="3"/>
        <v>134</v>
      </c>
      <c r="L19" s="33">
        <f t="shared" si="3"/>
        <v>0</v>
      </c>
      <c r="M19" s="33">
        <f t="shared" si="3"/>
        <v>4412</v>
      </c>
      <c r="N19" s="33">
        <f t="shared" si="3"/>
        <v>1995904</v>
      </c>
      <c r="O19" s="33">
        <f t="shared" si="3"/>
        <v>1084037</v>
      </c>
      <c r="P19" s="115"/>
      <c r="Q19" s="9"/>
      <c r="R19" s="2"/>
    </row>
    <row r="20" spans="1:26" ht="27" customHeight="1" x14ac:dyDescent="0.2">
      <c r="A20" s="123" t="s">
        <v>41</v>
      </c>
      <c r="B20" s="1"/>
      <c r="C20" s="1"/>
      <c r="D20" s="20"/>
      <c r="E20" s="209">
        <v>182864</v>
      </c>
      <c r="F20" s="209">
        <v>3755</v>
      </c>
      <c r="G20" s="209">
        <v>570</v>
      </c>
      <c r="H20" s="209">
        <v>0</v>
      </c>
      <c r="I20" s="209">
        <v>8</v>
      </c>
      <c r="J20" s="209">
        <v>66</v>
      </c>
      <c r="K20" s="209">
        <v>8</v>
      </c>
      <c r="L20" s="209">
        <v>0</v>
      </c>
      <c r="M20" s="209">
        <v>0</v>
      </c>
      <c r="N20" s="209">
        <v>187271</v>
      </c>
      <c r="O20" s="209">
        <v>129380</v>
      </c>
      <c r="P20" s="115"/>
      <c r="Q20" s="9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">
      <c r="A21" s="123" t="s">
        <v>42</v>
      </c>
      <c r="B21" s="1"/>
      <c r="C21" s="1"/>
      <c r="D21" s="20"/>
      <c r="E21" s="209">
        <v>63640</v>
      </c>
      <c r="F21" s="209">
        <v>662</v>
      </c>
      <c r="G21" s="209">
        <v>0</v>
      </c>
      <c r="H21" s="209">
        <v>0</v>
      </c>
      <c r="I21" s="209">
        <v>11</v>
      </c>
      <c r="J21" s="209">
        <v>0</v>
      </c>
      <c r="K21" s="209">
        <v>60</v>
      </c>
      <c r="L21" s="209">
        <v>0</v>
      </c>
      <c r="M21" s="209">
        <v>0</v>
      </c>
      <c r="N21" s="209">
        <v>64373</v>
      </c>
      <c r="O21" s="209">
        <v>31577</v>
      </c>
      <c r="P21" s="115"/>
      <c r="Q21" s="9"/>
      <c r="R21" s="2"/>
      <c r="S21" s="2"/>
      <c r="T21" s="2"/>
      <c r="U21" s="2"/>
      <c r="V21" s="2"/>
      <c r="W21" s="2"/>
      <c r="X21" s="2"/>
      <c r="Y21" s="2"/>
      <c r="Z21" s="2"/>
    </row>
    <row r="22" spans="1:26" ht="24.75" customHeight="1" x14ac:dyDescent="0.2">
      <c r="A22" s="124" t="s">
        <v>43</v>
      </c>
      <c r="B22" s="38" t="s">
        <v>44</v>
      </c>
      <c r="C22" s="38" t="str">
        <f>VLOOKUP(B22,serial!$C$1:$D$37,2,FALSE)</f>
        <v>BT_SP</v>
      </c>
      <c r="D22" s="39" t="s">
        <v>45</v>
      </c>
      <c r="E22" s="40">
        <f t="shared" ref="E22:O22" si="4">E50</f>
        <v>575502</v>
      </c>
      <c r="F22" s="40">
        <f t="shared" si="4"/>
        <v>6747</v>
      </c>
      <c r="G22" s="40">
        <f t="shared" si="4"/>
        <v>0</v>
      </c>
      <c r="H22" s="40">
        <f t="shared" si="4"/>
        <v>0</v>
      </c>
      <c r="I22" s="40">
        <f t="shared" si="4"/>
        <v>50</v>
      </c>
      <c r="J22" s="40">
        <f t="shared" si="4"/>
        <v>236</v>
      </c>
      <c r="K22" s="40">
        <f t="shared" si="4"/>
        <v>273</v>
      </c>
      <c r="L22" s="40">
        <f t="shared" si="4"/>
        <v>261</v>
      </c>
      <c r="M22" s="40">
        <f t="shared" si="4"/>
        <v>25</v>
      </c>
      <c r="N22" s="40">
        <f t="shared" si="4"/>
        <v>583094</v>
      </c>
      <c r="O22" s="40">
        <f t="shared" si="4"/>
        <v>340021</v>
      </c>
      <c r="P22" s="115"/>
      <c r="Q22" s="9"/>
      <c r="R22" s="2"/>
    </row>
    <row r="23" spans="1:26" ht="15" customHeight="1" x14ac:dyDescent="0.2">
      <c r="A23" s="120" t="s">
        <v>46</v>
      </c>
      <c r="B23" s="31" t="s">
        <v>47</v>
      </c>
      <c r="C23" s="31" t="str">
        <f>VLOOKUP(B23,serial!$C$1:$D$37,2,FALSE)</f>
        <v>BI_IG</v>
      </c>
      <c r="D23" s="41" t="s">
        <v>48</v>
      </c>
      <c r="E23" s="33">
        <f t="shared" ref="E23:O23" si="5">E24+E25</f>
        <v>18664065</v>
      </c>
      <c r="F23" s="33">
        <f t="shared" si="5"/>
        <v>44602</v>
      </c>
      <c r="G23" s="33">
        <f t="shared" si="5"/>
        <v>40709</v>
      </c>
      <c r="H23" s="33">
        <f t="shared" si="5"/>
        <v>0</v>
      </c>
      <c r="I23" s="33">
        <f t="shared" si="5"/>
        <v>3010</v>
      </c>
      <c r="J23" s="33">
        <f t="shared" si="5"/>
        <v>1295</v>
      </c>
      <c r="K23" s="33">
        <f t="shared" si="5"/>
        <v>23332</v>
      </c>
      <c r="L23" s="33">
        <f t="shared" si="5"/>
        <v>424</v>
      </c>
      <c r="M23" s="33">
        <f t="shared" si="5"/>
        <v>149478</v>
      </c>
      <c r="N23" s="33">
        <f t="shared" si="5"/>
        <v>18926915</v>
      </c>
      <c r="O23" s="33">
        <f t="shared" si="5"/>
        <v>12695944</v>
      </c>
      <c r="P23" s="115"/>
      <c r="Q23" s="9"/>
      <c r="R23" s="2"/>
    </row>
    <row r="24" spans="1:26" ht="15" customHeight="1" x14ac:dyDescent="0.2">
      <c r="A24" s="117" t="s">
        <v>49</v>
      </c>
      <c r="B24" s="35"/>
      <c r="C24" s="35"/>
      <c r="D24" s="103"/>
      <c r="E24" s="209">
        <v>11884980</v>
      </c>
      <c r="F24" s="209">
        <v>19328</v>
      </c>
      <c r="G24" s="209">
        <v>40327</v>
      </c>
      <c r="H24" s="209">
        <v>0</v>
      </c>
      <c r="I24" s="209">
        <v>2073</v>
      </c>
      <c r="J24" s="209">
        <v>1145</v>
      </c>
      <c r="K24" s="209">
        <v>12943</v>
      </c>
      <c r="L24" s="209">
        <v>424</v>
      </c>
      <c r="M24" s="209">
        <v>2356</v>
      </c>
      <c r="N24" s="209">
        <v>11963576</v>
      </c>
      <c r="O24" s="209">
        <v>7892465</v>
      </c>
      <c r="P24" s="115"/>
      <c r="Q24" s="9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117" t="s">
        <v>50</v>
      </c>
      <c r="B25" s="35"/>
      <c r="C25" s="35"/>
      <c r="D25" s="103"/>
      <c r="E25" s="209">
        <v>6779085</v>
      </c>
      <c r="F25" s="209">
        <v>25274</v>
      </c>
      <c r="G25" s="209">
        <v>382</v>
      </c>
      <c r="H25" s="209">
        <v>0</v>
      </c>
      <c r="I25" s="209">
        <v>937</v>
      </c>
      <c r="J25" s="209">
        <v>150</v>
      </c>
      <c r="K25" s="209">
        <v>10389</v>
      </c>
      <c r="L25" s="209">
        <v>0</v>
      </c>
      <c r="M25" s="209">
        <v>147122</v>
      </c>
      <c r="N25" s="209">
        <v>6963339</v>
      </c>
      <c r="O25" s="209">
        <v>4803479</v>
      </c>
      <c r="P25" s="115"/>
      <c r="Q25" s="9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">
      <c r="A26" s="116" t="s">
        <v>51</v>
      </c>
      <c r="B26" s="14"/>
      <c r="C26" s="14"/>
      <c r="D26" s="14"/>
      <c r="E26" s="16">
        <f t="shared" ref="E26:O26" si="6">SUM(E27,E28,E31,E32,E33,E34,E39)</f>
        <v>1270815</v>
      </c>
      <c r="F26" s="16">
        <f t="shared" si="6"/>
        <v>876928</v>
      </c>
      <c r="G26" s="16">
        <f t="shared" si="6"/>
        <v>0</v>
      </c>
      <c r="H26" s="16">
        <f t="shared" si="6"/>
        <v>3384</v>
      </c>
      <c r="I26" s="16">
        <f t="shared" si="6"/>
        <v>56727</v>
      </c>
      <c r="J26" s="16">
        <f t="shared" si="6"/>
        <v>1644</v>
      </c>
      <c r="K26" s="16">
        <f t="shared" si="6"/>
        <v>0</v>
      </c>
      <c r="L26" s="16">
        <f t="shared" si="6"/>
        <v>12469575</v>
      </c>
      <c r="M26" s="16">
        <f t="shared" si="6"/>
        <v>943760</v>
      </c>
      <c r="N26" s="16">
        <f t="shared" si="6"/>
        <v>15622833</v>
      </c>
      <c r="O26" s="16">
        <f t="shared" si="6"/>
        <v>408067</v>
      </c>
      <c r="P26" s="115"/>
      <c r="Q26" s="9"/>
      <c r="R26" s="2"/>
    </row>
    <row r="27" spans="1:26" ht="25.5" customHeight="1" x14ac:dyDescent="0.2">
      <c r="A27" s="125" t="s">
        <v>52</v>
      </c>
      <c r="B27" s="1" t="s">
        <v>53</v>
      </c>
      <c r="C27" s="1" t="str">
        <f>VLOOKUP(B27,serial!$C$1:$D$37,2,FALSE)</f>
        <v>BASM</v>
      </c>
      <c r="D27" s="20" t="s">
        <v>54</v>
      </c>
      <c r="E27" s="209">
        <v>687596</v>
      </c>
      <c r="F27" s="209">
        <v>664836</v>
      </c>
      <c r="G27" s="209">
        <v>0</v>
      </c>
      <c r="H27" s="209">
        <v>3196</v>
      </c>
      <c r="I27" s="209">
        <v>0</v>
      </c>
      <c r="J27" s="209">
        <v>782</v>
      </c>
      <c r="K27" s="209">
        <v>0</v>
      </c>
      <c r="L27" s="209">
        <v>0</v>
      </c>
      <c r="M27" s="209">
        <v>47746</v>
      </c>
      <c r="N27" s="209">
        <v>1404156</v>
      </c>
      <c r="O27" s="209">
        <v>236722</v>
      </c>
      <c r="P27" s="115"/>
      <c r="Q27" s="9"/>
      <c r="R27" s="2"/>
    </row>
    <row r="28" spans="1:26" ht="27" customHeight="1" x14ac:dyDescent="0.2">
      <c r="A28" s="126" t="s">
        <v>55</v>
      </c>
      <c r="B28" s="50"/>
      <c r="C28" s="50"/>
      <c r="D28" s="127"/>
      <c r="E28" s="52">
        <f t="shared" ref="E28:O28" si="7">SUM(E29,E30)</f>
        <v>340839</v>
      </c>
      <c r="F28" s="52">
        <f t="shared" si="7"/>
        <v>133137</v>
      </c>
      <c r="G28" s="52">
        <f t="shared" si="7"/>
        <v>0</v>
      </c>
      <c r="H28" s="52">
        <f t="shared" si="7"/>
        <v>0</v>
      </c>
      <c r="I28" s="52">
        <f t="shared" si="7"/>
        <v>0</v>
      </c>
      <c r="J28" s="52">
        <f t="shared" si="7"/>
        <v>345</v>
      </c>
      <c r="K28" s="52">
        <f t="shared" si="7"/>
        <v>0</v>
      </c>
      <c r="L28" s="52">
        <f t="shared" si="7"/>
        <v>12469545</v>
      </c>
      <c r="M28" s="52">
        <f t="shared" si="7"/>
        <v>876362</v>
      </c>
      <c r="N28" s="52">
        <f t="shared" si="7"/>
        <v>13820228</v>
      </c>
      <c r="O28" s="52">
        <f t="shared" si="7"/>
        <v>105581</v>
      </c>
      <c r="P28" s="115"/>
      <c r="Q28" s="9"/>
      <c r="R28" s="2"/>
    </row>
    <row r="29" spans="1:26" ht="25.5" customHeight="1" x14ac:dyDescent="0.2">
      <c r="A29" s="117" t="s">
        <v>56</v>
      </c>
      <c r="B29" s="1" t="s">
        <v>57</v>
      </c>
      <c r="C29" s="1" t="str">
        <f>VLOOKUP(B29,serial!$C$1:$D$37,2,FALSE)</f>
        <v>BE_RTS</v>
      </c>
      <c r="D29" s="1" t="s">
        <v>58</v>
      </c>
      <c r="E29" s="88">
        <v>181114</v>
      </c>
      <c r="F29" s="88">
        <v>101771</v>
      </c>
      <c r="G29" s="88">
        <v>0</v>
      </c>
      <c r="H29" s="88">
        <v>0</v>
      </c>
      <c r="I29" s="88">
        <v>0</v>
      </c>
      <c r="J29" s="88">
        <v>345</v>
      </c>
      <c r="K29" s="88">
        <v>0</v>
      </c>
      <c r="L29" s="88">
        <v>12455861</v>
      </c>
      <c r="M29" s="88">
        <v>844298</v>
      </c>
      <c r="N29" s="88">
        <v>13583389</v>
      </c>
      <c r="O29" s="88">
        <v>89401</v>
      </c>
      <c r="P29" s="128"/>
      <c r="Q29" s="2"/>
      <c r="R29" s="2"/>
    </row>
    <row r="30" spans="1:26" ht="12.75" customHeight="1" x14ac:dyDescent="0.2">
      <c r="A30" s="117" t="s">
        <v>59</v>
      </c>
      <c r="B30" s="1" t="s">
        <v>60</v>
      </c>
      <c r="C30" s="1" t="str">
        <f>VLOOKUP(B30,serial!$C$1:$D$37,2,FALSE)</f>
        <v>BE_R</v>
      </c>
      <c r="D30" s="1" t="s">
        <v>61</v>
      </c>
      <c r="E30" s="93">
        <v>159725</v>
      </c>
      <c r="F30" s="93">
        <v>31366</v>
      </c>
      <c r="G30" s="93">
        <v>0</v>
      </c>
      <c r="H30" s="93">
        <v>0</v>
      </c>
      <c r="I30" s="93">
        <v>0</v>
      </c>
      <c r="J30" s="93">
        <v>0</v>
      </c>
      <c r="K30" s="93">
        <v>0</v>
      </c>
      <c r="L30" s="93">
        <v>13684</v>
      </c>
      <c r="M30" s="93">
        <v>32064</v>
      </c>
      <c r="N30" s="93">
        <v>236839</v>
      </c>
      <c r="O30" s="93">
        <v>16180</v>
      </c>
      <c r="P30" s="128"/>
      <c r="Q30" s="2"/>
      <c r="R30" s="2"/>
    </row>
    <row r="31" spans="1:26" ht="12.75" customHeight="1" x14ac:dyDescent="0.2">
      <c r="A31" s="129" t="s">
        <v>62</v>
      </c>
      <c r="B31" s="1" t="s">
        <v>63</v>
      </c>
      <c r="C31" s="1" t="str">
        <f>VLOOKUP(B31,serial!$C$1:$D$37,2,FALSE)</f>
        <v>AGEPI</v>
      </c>
      <c r="D31" s="1" t="s">
        <v>64</v>
      </c>
      <c r="E31" s="93"/>
      <c r="F31" s="283"/>
      <c r="G31" s="283"/>
      <c r="H31" s="283"/>
      <c r="I31" s="283"/>
      <c r="J31" s="283"/>
      <c r="K31" s="283"/>
      <c r="L31" s="283"/>
      <c r="M31" s="283"/>
      <c r="N31" s="283"/>
      <c r="O31" s="288"/>
      <c r="P31" s="128"/>
      <c r="Q31" s="2"/>
      <c r="R31" s="2"/>
    </row>
    <row r="32" spans="1:26" ht="25.5" customHeight="1" x14ac:dyDescent="0.2">
      <c r="A32" s="125" t="s">
        <v>65</v>
      </c>
      <c r="B32" s="1" t="s">
        <v>66</v>
      </c>
      <c r="C32" s="1" t="str">
        <f>VLOOKUP(B32,serial!$C$1:$D$37,2,FALSE)</f>
        <v>CNIRN</v>
      </c>
      <c r="D32" s="1" t="s">
        <v>67</v>
      </c>
      <c r="E32" s="93">
        <v>7200</v>
      </c>
      <c r="F32" s="93">
        <v>0</v>
      </c>
      <c r="G32" s="93">
        <v>0</v>
      </c>
      <c r="H32" s="93">
        <v>0</v>
      </c>
      <c r="I32" s="93">
        <v>56727</v>
      </c>
      <c r="J32" s="93">
        <v>0</v>
      </c>
      <c r="K32" s="93">
        <v>0</v>
      </c>
      <c r="L32" s="93">
        <v>0</v>
      </c>
      <c r="M32" s="93">
        <v>18668</v>
      </c>
      <c r="N32" s="93">
        <v>82595</v>
      </c>
      <c r="O32" s="89">
        <v>8200</v>
      </c>
      <c r="P32" s="128"/>
      <c r="Q32" s="2"/>
      <c r="R32" s="2"/>
    </row>
    <row r="33" spans="1:18" ht="12.75" customHeight="1" x14ac:dyDescent="0.2">
      <c r="A33" s="125" t="s">
        <v>68</v>
      </c>
      <c r="B33" s="1" t="s">
        <v>69</v>
      </c>
      <c r="C33" s="1" t="str">
        <f>VLOOKUP(B33,serial!$C$1:$D$37,2,FALSE)</f>
        <v>BPRM</v>
      </c>
      <c r="D33" s="1" t="s">
        <v>70</v>
      </c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128"/>
      <c r="Q33" s="2"/>
      <c r="R33" s="2"/>
    </row>
    <row r="34" spans="1:18" ht="12.75" customHeight="1" x14ac:dyDescent="0.2">
      <c r="A34" s="126" t="s">
        <v>71</v>
      </c>
      <c r="B34" s="50"/>
      <c r="C34" s="50"/>
      <c r="D34" s="50"/>
      <c r="E34" s="53">
        <f t="shared" ref="E34:O34" si="8">E37</f>
        <v>105794</v>
      </c>
      <c r="F34" s="53">
        <f t="shared" si="8"/>
        <v>19602</v>
      </c>
      <c r="G34" s="53">
        <f t="shared" si="8"/>
        <v>0</v>
      </c>
      <c r="H34" s="53">
        <f t="shared" si="8"/>
        <v>0</v>
      </c>
      <c r="I34" s="53">
        <f t="shared" si="8"/>
        <v>0</v>
      </c>
      <c r="J34" s="53">
        <f t="shared" si="8"/>
        <v>510</v>
      </c>
      <c r="K34" s="53">
        <f t="shared" si="8"/>
        <v>0</v>
      </c>
      <c r="L34" s="53">
        <f t="shared" si="8"/>
        <v>0</v>
      </c>
      <c r="M34" s="53">
        <f t="shared" si="8"/>
        <v>766</v>
      </c>
      <c r="N34" s="53">
        <f t="shared" si="8"/>
        <v>126672</v>
      </c>
      <c r="O34" s="53">
        <f t="shared" si="8"/>
        <v>43553</v>
      </c>
      <c r="P34" s="128"/>
      <c r="Q34" s="2"/>
      <c r="R34" s="2"/>
    </row>
    <row r="35" spans="1:18" ht="25.5" customHeight="1" x14ac:dyDescent="0.2">
      <c r="A35" s="130" t="s">
        <v>72</v>
      </c>
      <c r="B35" s="1" t="s">
        <v>73</v>
      </c>
      <c r="C35" s="1" t="str">
        <f>VLOOKUP(B35,serial!$C$1:$D$37,2,FALSE)</f>
        <v>BM_USM</v>
      </c>
      <c r="D35" s="1" t="s">
        <v>74</v>
      </c>
      <c r="E35" s="289">
        <v>632125</v>
      </c>
      <c r="F35" s="289">
        <v>180886</v>
      </c>
      <c r="G35" s="289">
        <v>0</v>
      </c>
      <c r="H35" s="289">
        <v>84394</v>
      </c>
      <c r="I35" s="289">
        <v>0</v>
      </c>
      <c r="J35" s="289">
        <v>599</v>
      </c>
      <c r="K35" s="289">
        <v>0</v>
      </c>
      <c r="L35" s="289">
        <v>0</v>
      </c>
      <c r="M35" s="289">
        <v>0</v>
      </c>
      <c r="N35" s="289">
        <v>898004</v>
      </c>
      <c r="O35" s="289">
        <v>243168</v>
      </c>
      <c r="P35" s="128"/>
      <c r="Q35" s="2"/>
      <c r="R35" s="2"/>
    </row>
    <row r="36" spans="1:18" ht="40.5" customHeight="1" x14ac:dyDescent="0.2">
      <c r="A36" s="131" t="s">
        <v>75</v>
      </c>
      <c r="B36" s="1" t="s">
        <v>76</v>
      </c>
      <c r="C36" s="1" t="str">
        <f>VLOOKUP(B36,serial!$C$1:$D$37,2,FALSE)</f>
        <v>BM_S</v>
      </c>
      <c r="D36" s="1" t="s">
        <v>77</v>
      </c>
      <c r="E36" s="289">
        <v>237270</v>
      </c>
      <c r="F36" s="289">
        <v>2918</v>
      </c>
      <c r="G36" s="289">
        <v>0</v>
      </c>
      <c r="H36" s="289">
        <v>0</v>
      </c>
      <c r="I36" s="289">
        <v>0</v>
      </c>
      <c r="J36" s="289">
        <v>4</v>
      </c>
      <c r="K36" s="289">
        <v>0</v>
      </c>
      <c r="L36" s="289">
        <v>0</v>
      </c>
      <c r="M36" s="289">
        <v>34</v>
      </c>
      <c r="N36" s="289">
        <v>240226</v>
      </c>
      <c r="O36" s="289">
        <v>186093</v>
      </c>
      <c r="P36" s="128"/>
      <c r="Q36" s="2"/>
      <c r="R36" s="2"/>
    </row>
    <row r="37" spans="1:18" ht="25.5" customHeight="1" x14ac:dyDescent="0.2">
      <c r="A37" s="131" t="s">
        <v>78</v>
      </c>
      <c r="B37" s="1" t="s">
        <v>79</v>
      </c>
      <c r="C37" s="1" t="str">
        <f>VLOOKUP(B37,serial!$C$1:$D$37,2,FALSE)</f>
        <v>BM_R</v>
      </c>
      <c r="D37" s="1" t="s">
        <v>80</v>
      </c>
      <c r="E37" s="289">
        <v>105794</v>
      </c>
      <c r="F37" s="289">
        <v>19602</v>
      </c>
      <c r="G37" s="289">
        <v>0</v>
      </c>
      <c r="H37" s="289">
        <v>0</v>
      </c>
      <c r="I37" s="289">
        <v>0</v>
      </c>
      <c r="J37" s="289">
        <v>510</v>
      </c>
      <c r="K37" s="289">
        <v>0</v>
      </c>
      <c r="L37" s="289">
        <v>0</v>
      </c>
      <c r="M37" s="289">
        <v>766</v>
      </c>
      <c r="N37" s="289">
        <v>126672</v>
      </c>
      <c r="O37" s="289">
        <v>43553</v>
      </c>
      <c r="P37" s="128"/>
      <c r="Q37" s="2"/>
      <c r="R37" s="2"/>
    </row>
    <row r="38" spans="1:18" ht="17.25" customHeight="1" x14ac:dyDescent="0.2">
      <c r="A38" s="132" t="s">
        <v>81</v>
      </c>
      <c r="B38" s="1"/>
      <c r="C38" s="1"/>
      <c r="D38" s="1"/>
      <c r="E38" s="90">
        <f t="shared" ref="E38:O38" si="9">SUM(E35:E37)</f>
        <v>975189</v>
      </c>
      <c r="F38" s="90">
        <f t="shared" si="9"/>
        <v>203406</v>
      </c>
      <c r="G38" s="90">
        <f t="shared" si="9"/>
        <v>0</v>
      </c>
      <c r="H38" s="90">
        <f t="shared" si="9"/>
        <v>84394</v>
      </c>
      <c r="I38" s="90">
        <f t="shared" si="9"/>
        <v>0</v>
      </c>
      <c r="J38" s="90">
        <f t="shared" si="9"/>
        <v>1113</v>
      </c>
      <c r="K38" s="90">
        <f t="shared" si="9"/>
        <v>0</v>
      </c>
      <c r="L38" s="90">
        <f t="shared" si="9"/>
        <v>0</v>
      </c>
      <c r="M38" s="90">
        <f t="shared" si="9"/>
        <v>800</v>
      </c>
      <c r="N38" s="90">
        <f t="shared" si="9"/>
        <v>1264902</v>
      </c>
      <c r="O38" s="90">
        <f t="shared" si="9"/>
        <v>472814</v>
      </c>
      <c r="P38" s="128"/>
      <c r="Q38" s="2"/>
      <c r="R38" s="2"/>
    </row>
    <row r="39" spans="1:18" ht="12.75" customHeight="1" x14ac:dyDescent="0.2">
      <c r="A39" s="133" t="s">
        <v>82</v>
      </c>
      <c r="B39" s="50"/>
      <c r="C39" s="50"/>
      <c r="D39" s="50"/>
      <c r="E39" s="53">
        <f t="shared" ref="E39:O39" si="10">E42</f>
        <v>129386</v>
      </c>
      <c r="F39" s="53">
        <f t="shared" si="10"/>
        <v>59353</v>
      </c>
      <c r="G39" s="53">
        <f t="shared" si="10"/>
        <v>0</v>
      </c>
      <c r="H39" s="53">
        <f t="shared" si="10"/>
        <v>188</v>
      </c>
      <c r="I39" s="53">
        <f t="shared" si="10"/>
        <v>0</v>
      </c>
      <c r="J39" s="53">
        <f t="shared" si="10"/>
        <v>7</v>
      </c>
      <c r="K39" s="53">
        <f t="shared" si="10"/>
        <v>0</v>
      </c>
      <c r="L39" s="53">
        <f t="shared" si="10"/>
        <v>30</v>
      </c>
      <c r="M39" s="53">
        <f t="shared" si="10"/>
        <v>218</v>
      </c>
      <c r="N39" s="53">
        <f t="shared" si="10"/>
        <v>189182</v>
      </c>
      <c r="O39" s="53">
        <f t="shared" si="10"/>
        <v>14011</v>
      </c>
      <c r="P39" s="128"/>
      <c r="Q39" s="2"/>
      <c r="R39" s="2"/>
    </row>
    <row r="40" spans="1:18" ht="25.5" customHeight="1" x14ac:dyDescent="0.2">
      <c r="A40" s="117" t="s">
        <v>83</v>
      </c>
      <c r="B40" s="1" t="s">
        <v>84</v>
      </c>
      <c r="C40" s="1" t="str">
        <f>VLOOKUP(B40,serial!$C$1:$D$37,2,FALSE)</f>
        <v>BA_RS</v>
      </c>
      <c r="D40" s="1" t="s">
        <v>85</v>
      </c>
      <c r="E40" s="93">
        <v>396547</v>
      </c>
      <c r="F40" s="93">
        <v>111372</v>
      </c>
      <c r="G40" s="93">
        <v>0</v>
      </c>
      <c r="H40" s="93">
        <v>14662</v>
      </c>
      <c r="I40" s="93">
        <v>0</v>
      </c>
      <c r="J40" s="93">
        <v>183</v>
      </c>
      <c r="K40" s="93">
        <v>0</v>
      </c>
      <c r="L40" s="93">
        <v>0</v>
      </c>
      <c r="M40" s="93">
        <v>0</v>
      </c>
      <c r="N40" s="93">
        <v>522764</v>
      </c>
      <c r="O40" s="93">
        <v>108862</v>
      </c>
      <c r="P40" s="128"/>
      <c r="Q40" s="2"/>
      <c r="R40" s="2"/>
    </row>
    <row r="41" spans="1:18" ht="38.25" customHeight="1" x14ac:dyDescent="0.2">
      <c r="A41" s="117" t="s">
        <v>86</v>
      </c>
      <c r="B41" s="1" t="s">
        <v>87</v>
      </c>
      <c r="C41" s="1" t="str">
        <f>VLOOKUP(B41,serial!$C$1:$D$37,2,FALSE)</f>
        <v>BA_PT</v>
      </c>
      <c r="D41" s="1" t="s">
        <v>88</v>
      </c>
      <c r="E41" s="93">
        <v>471070</v>
      </c>
      <c r="F41" s="93">
        <v>10400</v>
      </c>
      <c r="G41" s="93">
        <v>0</v>
      </c>
      <c r="H41" s="93">
        <v>0</v>
      </c>
      <c r="I41" s="93">
        <v>0</v>
      </c>
      <c r="J41" s="93">
        <v>11</v>
      </c>
      <c r="K41" s="93">
        <v>0</v>
      </c>
      <c r="L41" s="93">
        <v>0</v>
      </c>
      <c r="M41" s="93">
        <v>0</v>
      </c>
      <c r="N41" s="93">
        <v>481481</v>
      </c>
      <c r="O41" s="93">
        <v>206737</v>
      </c>
      <c r="P41" s="128"/>
      <c r="Q41" s="2"/>
      <c r="R41" s="2"/>
    </row>
    <row r="42" spans="1:18" ht="25.5" customHeight="1" x14ac:dyDescent="0.2">
      <c r="A42" s="117" t="s">
        <v>89</v>
      </c>
      <c r="B42" s="1" t="s">
        <v>90</v>
      </c>
      <c r="C42" s="1" t="str">
        <f>VLOOKUP(B42,serial!$C$1:$D$37,2,FALSE)</f>
        <v>BA_R</v>
      </c>
      <c r="D42" s="1" t="s">
        <v>91</v>
      </c>
      <c r="E42" s="93">
        <v>129386</v>
      </c>
      <c r="F42" s="93">
        <v>59353</v>
      </c>
      <c r="G42" s="93">
        <v>0</v>
      </c>
      <c r="H42" s="93">
        <v>188</v>
      </c>
      <c r="I42" s="93">
        <v>0</v>
      </c>
      <c r="J42" s="93">
        <v>7</v>
      </c>
      <c r="K42" s="93">
        <v>0</v>
      </c>
      <c r="L42" s="93">
        <v>30</v>
      </c>
      <c r="M42" s="93">
        <v>218</v>
      </c>
      <c r="N42" s="93">
        <v>189182</v>
      </c>
      <c r="O42" s="93">
        <v>14011</v>
      </c>
      <c r="P42" s="128"/>
      <c r="Q42" s="2"/>
      <c r="R42" s="2"/>
    </row>
    <row r="43" spans="1:18" ht="12.75" customHeight="1" x14ac:dyDescent="0.2">
      <c r="A43" s="134" t="s">
        <v>92</v>
      </c>
      <c r="B43" s="1"/>
      <c r="C43" s="1"/>
      <c r="D43" s="1"/>
      <c r="E43" s="90">
        <f t="shared" ref="E43:O43" si="11">SUM(E40:E42)</f>
        <v>997003</v>
      </c>
      <c r="F43" s="90">
        <f t="shared" si="11"/>
        <v>181125</v>
      </c>
      <c r="G43" s="90">
        <f t="shared" si="11"/>
        <v>0</v>
      </c>
      <c r="H43" s="90">
        <f t="shared" si="11"/>
        <v>14850</v>
      </c>
      <c r="I43" s="90">
        <f t="shared" si="11"/>
        <v>0</v>
      </c>
      <c r="J43" s="90">
        <f t="shared" si="11"/>
        <v>201</v>
      </c>
      <c r="K43" s="90">
        <f t="shared" si="11"/>
        <v>0</v>
      </c>
      <c r="L43" s="90">
        <f t="shared" si="11"/>
        <v>30</v>
      </c>
      <c r="M43" s="90">
        <f t="shared" si="11"/>
        <v>218</v>
      </c>
      <c r="N43" s="90">
        <f t="shared" si="11"/>
        <v>1193427</v>
      </c>
      <c r="O43" s="90">
        <f t="shared" si="11"/>
        <v>329610</v>
      </c>
      <c r="P43" s="128"/>
      <c r="Q43" s="2"/>
      <c r="R43" s="2"/>
    </row>
    <row r="44" spans="1:18" ht="25.5" customHeight="1" x14ac:dyDescent="0.2">
      <c r="A44" s="135" t="s">
        <v>93</v>
      </c>
      <c r="B44" s="1"/>
      <c r="C44" s="1"/>
      <c r="D44" s="1"/>
      <c r="E44" s="285">
        <f t="shared" ref="E44:O44" si="12">SUM(E45:E46)</f>
        <v>350738</v>
      </c>
      <c r="F44" s="285">
        <f t="shared" si="12"/>
        <v>23015</v>
      </c>
      <c r="G44" s="285">
        <f t="shared" si="12"/>
        <v>0</v>
      </c>
      <c r="H44" s="285">
        <f t="shared" si="12"/>
        <v>509</v>
      </c>
      <c r="I44" s="285">
        <f t="shared" si="12"/>
        <v>0</v>
      </c>
      <c r="J44" s="285">
        <f t="shared" si="12"/>
        <v>1488</v>
      </c>
      <c r="K44" s="285">
        <f t="shared" si="12"/>
        <v>0</v>
      </c>
      <c r="L44" s="285">
        <f t="shared" si="12"/>
        <v>0</v>
      </c>
      <c r="M44" s="285">
        <f t="shared" si="12"/>
        <v>1915</v>
      </c>
      <c r="N44" s="285">
        <f t="shared" si="12"/>
        <v>377665</v>
      </c>
      <c r="O44" s="285">
        <f t="shared" si="12"/>
        <v>238108</v>
      </c>
      <c r="P44" s="128"/>
      <c r="Q44" s="2"/>
      <c r="R44" s="2"/>
    </row>
    <row r="45" spans="1:18" ht="25.5" customHeight="1" x14ac:dyDescent="0.2">
      <c r="A45" s="130" t="s">
        <v>94</v>
      </c>
      <c r="B45" s="1" t="s">
        <v>95</v>
      </c>
      <c r="C45" s="1" t="str">
        <f>VLOOKUP(B45,serial!$C$1:$D$37,2,FALSE)</f>
        <v>BE_RM</v>
      </c>
      <c r="D45" s="1" t="s">
        <v>96</v>
      </c>
      <c r="E45" s="93">
        <v>163624</v>
      </c>
      <c r="F45" s="93">
        <v>19496</v>
      </c>
      <c r="G45" s="93">
        <v>0</v>
      </c>
      <c r="H45" s="93">
        <v>509</v>
      </c>
      <c r="I45" s="93">
        <v>0</v>
      </c>
      <c r="J45" s="93">
        <v>1488</v>
      </c>
      <c r="K45" s="93">
        <v>0</v>
      </c>
      <c r="L45" s="93">
        <v>0</v>
      </c>
      <c r="M45" s="93">
        <v>1915</v>
      </c>
      <c r="N45" s="93">
        <v>187032</v>
      </c>
      <c r="O45" s="93">
        <v>123372</v>
      </c>
      <c r="P45" s="128"/>
      <c r="Q45" s="2"/>
      <c r="R45" s="2"/>
    </row>
    <row r="46" spans="1:18" ht="37.5" customHeight="1" x14ac:dyDescent="0.2">
      <c r="A46" s="130" t="s">
        <v>97</v>
      </c>
      <c r="B46" s="1" t="s">
        <v>98</v>
      </c>
      <c r="C46" s="1" t="str">
        <f>VLOOKUP(B46,serial!$C$1:$D$37,2,FALSE)</f>
        <v>BE_PT</v>
      </c>
      <c r="D46" s="1" t="s">
        <v>99</v>
      </c>
      <c r="E46" s="93">
        <v>187114</v>
      </c>
      <c r="F46" s="93">
        <v>3519</v>
      </c>
      <c r="G46" s="93">
        <v>0</v>
      </c>
      <c r="H46" s="93">
        <v>0</v>
      </c>
      <c r="I46" s="93">
        <v>0</v>
      </c>
      <c r="J46" s="93">
        <v>0</v>
      </c>
      <c r="K46" s="93">
        <v>0</v>
      </c>
      <c r="L46" s="93">
        <v>0</v>
      </c>
      <c r="M46" s="93">
        <v>0</v>
      </c>
      <c r="N46" s="93">
        <v>190633</v>
      </c>
      <c r="O46" s="93">
        <v>114736</v>
      </c>
      <c r="P46" s="128"/>
      <c r="Q46" s="2"/>
      <c r="R46" s="2"/>
    </row>
    <row r="47" spans="1:18" ht="25.5" customHeight="1" x14ac:dyDescent="0.2">
      <c r="A47" s="137" t="s">
        <v>100</v>
      </c>
      <c r="B47" s="1"/>
      <c r="C47" s="1"/>
      <c r="D47" s="1"/>
      <c r="E47" s="285">
        <f t="shared" ref="E47:O47" si="13">SUM(E48:E50)</f>
        <v>1938062</v>
      </c>
      <c r="F47" s="285">
        <f t="shared" si="13"/>
        <v>78932</v>
      </c>
      <c r="G47" s="285">
        <f t="shared" si="13"/>
        <v>0</v>
      </c>
      <c r="H47" s="285">
        <f t="shared" si="13"/>
        <v>4223</v>
      </c>
      <c r="I47" s="285">
        <f t="shared" si="13"/>
        <v>124</v>
      </c>
      <c r="J47" s="285">
        <f t="shared" si="13"/>
        <v>565</v>
      </c>
      <c r="K47" s="285">
        <f t="shared" si="13"/>
        <v>273</v>
      </c>
      <c r="L47" s="285">
        <f t="shared" si="13"/>
        <v>261</v>
      </c>
      <c r="M47" s="285">
        <f t="shared" si="13"/>
        <v>32695</v>
      </c>
      <c r="N47" s="285">
        <f t="shared" si="13"/>
        <v>2055198</v>
      </c>
      <c r="O47" s="285">
        <f t="shared" si="13"/>
        <v>1071927</v>
      </c>
      <c r="P47" s="128"/>
      <c r="Q47" s="2"/>
      <c r="R47" s="2"/>
    </row>
    <row r="48" spans="1:18" ht="25.5" customHeight="1" x14ac:dyDescent="0.2">
      <c r="A48" s="54" t="s">
        <v>101</v>
      </c>
      <c r="B48" s="1" t="s">
        <v>102</v>
      </c>
      <c r="C48" s="1" t="str">
        <f>VLOOKUP(B48,serial!$C$1:$D$37,2,FALSE)</f>
        <v>BT_RM</v>
      </c>
      <c r="D48" s="1" t="s">
        <v>103</v>
      </c>
      <c r="E48" s="93">
        <v>738177</v>
      </c>
      <c r="F48" s="93">
        <v>61926</v>
      </c>
      <c r="G48" s="93">
        <v>0</v>
      </c>
      <c r="H48" s="93">
        <v>4223</v>
      </c>
      <c r="I48" s="93">
        <v>0</v>
      </c>
      <c r="J48" s="93">
        <v>159</v>
      </c>
      <c r="K48" s="93">
        <v>0</v>
      </c>
      <c r="L48" s="93">
        <v>0</v>
      </c>
      <c r="M48" s="93">
        <v>28502</v>
      </c>
      <c r="N48" s="93">
        <v>832987</v>
      </c>
      <c r="O48" s="93">
        <v>387600</v>
      </c>
      <c r="P48" s="128"/>
      <c r="Q48" s="2"/>
      <c r="R48" s="2"/>
    </row>
    <row r="49" spans="1:18" ht="38.25" customHeight="1" x14ac:dyDescent="0.2">
      <c r="A49" s="54" t="s">
        <v>104</v>
      </c>
      <c r="B49" s="1" t="s">
        <v>105</v>
      </c>
      <c r="C49" s="1" t="str">
        <f>VLOOKUP(B49,serial!$C$1:$D$37,2,FALSE)</f>
        <v>BT_PT</v>
      </c>
      <c r="D49" s="1" t="s">
        <v>106</v>
      </c>
      <c r="E49" s="93">
        <v>624383</v>
      </c>
      <c r="F49" s="93">
        <v>10259</v>
      </c>
      <c r="G49" s="93">
        <v>0</v>
      </c>
      <c r="H49" s="93">
        <v>0</v>
      </c>
      <c r="I49" s="93">
        <v>74</v>
      </c>
      <c r="J49" s="93">
        <v>170</v>
      </c>
      <c r="K49" s="93">
        <v>0</v>
      </c>
      <c r="L49" s="93">
        <v>0</v>
      </c>
      <c r="M49" s="93">
        <v>4168</v>
      </c>
      <c r="N49" s="93">
        <v>639117</v>
      </c>
      <c r="O49" s="93">
        <v>344306</v>
      </c>
      <c r="P49" s="128"/>
      <c r="Q49" s="2"/>
      <c r="R49" s="2"/>
    </row>
    <row r="50" spans="1:18" ht="25.5" customHeight="1" x14ac:dyDescent="0.2">
      <c r="A50" s="61" t="s">
        <v>107</v>
      </c>
      <c r="B50" s="1" t="s">
        <v>44</v>
      </c>
      <c r="C50" s="1" t="str">
        <f>VLOOKUP(B50,serial!$C$1:$D$37,2,FALSE)</f>
        <v>BT_SP</v>
      </c>
      <c r="D50" s="1" t="s">
        <v>108</v>
      </c>
      <c r="E50" s="93">
        <v>575502</v>
      </c>
      <c r="F50" s="93">
        <v>6747</v>
      </c>
      <c r="G50" s="93">
        <v>0</v>
      </c>
      <c r="H50" s="93">
        <v>0</v>
      </c>
      <c r="I50" s="93">
        <v>50</v>
      </c>
      <c r="J50" s="93">
        <v>236</v>
      </c>
      <c r="K50" s="93">
        <v>273</v>
      </c>
      <c r="L50" s="93">
        <v>261</v>
      </c>
      <c r="M50" s="93">
        <v>25</v>
      </c>
      <c r="N50" s="93">
        <v>583094</v>
      </c>
      <c r="O50" s="93">
        <v>340021</v>
      </c>
      <c r="P50" s="128"/>
      <c r="Q50" s="2"/>
      <c r="R50" s="2"/>
    </row>
    <row r="51" spans="1:18" ht="25.5" customHeight="1" x14ac:dyDescent="0.2">
      <c r="A51" s="49" t="s">
        <v>109</v>
      </c>
      <c r="B51" s="50"/>
      <c r="C51" s="50"/>
      <c r="D51" s="50"/>
      <c r="E51" s="53">
        <f t="shared" ref="E51:O51" si="14">SUM(E52:E53)</f>
        <v>189651</v>
      </c>
      <c r="F51" s="53">
        <f t="shared" si="14"/>
        <v>16037</v>
      </c>
      <c r="G51" s="53">
        <f t="shared" si="14"/>
        <v>156656</v>
      </c>
      <c r="H51" s="53">
        <f t="shared" si="14"/>
        <v>1593</v>
      </c>
      <c r="I51" s="53">
        <f t="shared" si="14"/>
        <v>8044</v>
      </c>
      <c r="J51" s="53">
        <f t="shared" si="14"/>
        <v>3260</v>
      </c>
      <c r="K51" s="53">
        <f t="shared" si="14"/>
        <v>97</v>
      </c>
      <c r="L51" s="53">
        <f t="shared" si="14"/>
        <v>0</v>
      </c>
      <c r="M51" s="53">
        <f t="shared" si="14"/>
        <v>1408</v>
      </c>
      <c r="N51" s="53">
        <f t="shared" si="14"/>
        <v>376746</v>
      </c>
      <c r="O51" s="53">
        <f t="shared" si="14"/>
        <v>138522</v>
      </c>
      <c r="P51" s="128"/>
      <c r="Q51" s="2"/>
      <c r="R51" s="2"/>
    </row>
    <row r="52" spans="1:18" ht="16.5" customHeight="1" x14ac:dyDescent="0.2">
      <c r="A52" s="17" t="s">
        <v>110</v>
      </c>
      <c r="B52" s="1" t="s">
        <v>111</v>
      </c>
      <c r="C52" s="1" t="str">
        <f>VLOOKUP(B52,serial!$C$1:$D$37,2,FALSE)</f>
        <v>BAM_RM</v>
      </c>
      <c r="D52" s="1" t="s">
        <v>112</v>
      </c>
      <c r="E52" s="93">
        <v>65734</v>
      </c>
      <c r="F52" s="93">
        <v>9626</v>
      </c>
      <c r="G52" s="93">
        <v>94516</v>
      </c>
      <c r="H52" s="93">
        <v>1593</v>
      </c>
      <c r="I52" s="93">
        <v>8044</v>
      </c>
      <c r="J52" s="93">
        <v>3201</v>
      </c>
      <c r="K52" s="93">
        <v>31</v>
      </c>
      <c r="L52" s="93">
        <v>0</v>
      </c>
      <c r="M52" s="93">
        <v>1198</v>
      </c>
      <c r="N52" s="93">
        <v>183943</v>
      </c>
      <c r="O52" s="93">
        <v>67314</v>
      </c>
      <c r="P52" s="128"/>
      <c r="Q52" s="2"/>
      <c r="R52" s="2"/>
    </row>
    <row r="53" spans="1:18" ht="39.75" customHeight="1" x14ac:dyDescent="0.2">
      <c r="A53" s="17" t="s">
        <v>113</v>
      </c>
      <c r="B53" s="1" t="s">
        <v>114</v>
      </c>
      <c r="C53" s="1" t="str">
        <f>VLOOKUP(B53,serial!$C$1:$D$37,2,FALSE)</f>
        <v>BAM_PT</v>
      </c>
      <c r="D53" s="1" t="s">
        <v>115</v>
      </c>
      <c r="E53" s="93">
        <v>123917</v>
      </c>
      <c r="F53" s="93">
        <v>6411</v>
      </c>
      <c r="G53" s="93">
        <v>62140</v>
      </c>
      <c r="H53" s="93">
        <v>0</v>
      </c>
      <c r="I53" s="93">
        <v>0</v>
      </c>
      <c r="J53" s="93">
        <v>59</v>
      </c>
      <c r="K53" s="93">
        <v>66</v>
      </c>
      <c r="L53" s="93">
        <v>0</v>
      </c>
      <c r="M53" s="93">
        <v>210</v>
      </c>
      <c r="N53" s="93">
        <v>192803</v>
      </c>
      <c r="O53" s="93">
        <v>71208</v>
      </c>
      <c r="P53" s="128"/>
      <c r="Q53" s="2"/>
      <c r="R53" s="2"/>
    </row>
    <row r="54" spans="1:18" ht="25.5" customHeight="1" x14ac:dyDescent="0.2">
      <c r="A54" s="62" t="s">
        <v>116</v>
      </c>
      <c r="B54" s="63"/>
      <c r="C54" s="63"/>
      <c r="D54" s="63"/>
      <c r="E54" s="95">
        <f t="shared" ref="E54:O54" si="15">E26+E17+E14+E11</f>
        <v>41719439</v>
      </c>
      <c r="F54" s="95">
        <f t="shared" si="15"/>
        <v>2856810</v>
      </c>
      <c r="G54" s="95">
        <f t="shared" si="15"/>
        <v>333365</v>
      </c>
      <c r="H54" s="95">
        <f t="shared" si="15"/>
        <v>207717</v>
      </c>
      <c r="I54" s="95">
        <f t="shared" si="15"/>
        <v>131883</v>
      </c>
      <c r="J54" s="95">
        <f t="shared" si="15"/>
        <v>44747</v>
      </c>
      <c r="K54" s="95">
        <f t="shared" si="15"/>
        <v>175460</v>
      </c>
      <c r="L54" s="95">
        <f t="shared" si="15"/>
        <v>12470289</v>
      </c>
      <c r="M54" s="95">
        <f t="shared" si="15"/>
        <v>1323544</v>
      </c>
      <c r="N54" s="95">
        <f t="shared" si="15"/>
        <v>59263288</v>
      </c>
      <c r="O54" s="95">
        <f t="shared" si="15"/>
        <v>24704397</v>
      </c>
      <c r="P54" s="128"/>
      <c r="Q54" s="2"/>
      <c r="R54" s="2"/>
    </row>
    <row r="55" spans="1:18" ht="15.75" customHeight="1" x14ac:dyDescent="0.2">
      <c r="N55" s="138"/>
    </row>
    <row r="56" spans="1:18" ht="15.75" customHeight="1" x14ac:dyDescent="0.2">
      <c r="N56" s="138"/>
    </row>
    <row r="57" spans="1:18" ht="15.75" customHeight="1" x14ac:dyDescent="0.2">
      <c r="N57" s="138"/>
    </row>
    <row r="58" spans="1:18" ht="15.75" customHeight="1" x14ac:dyDescent="0.2">
      <c r="N58" s="138"/>
    </row>
    <row r="59" spans="1:18" ht="15.75" customHeight="1" x14ac:dyDescent="0.2">
      <c r="N59" s="138"/>
    </row>
    <row r="60" spans="1:18" ht="15.75" customHeight="1" x14ac:dyDescent="0.2">
      <c r="N60" s="138"/>
    </row>
    <row r="61" spans="1:18" ht="15.75" customHeight="1" x14ac:dyDescent="0.2">
      <c r="N61" s="138"/>
    </row>
    <row r="62" spans="1:18" ht="15.75" customHeight="1" x14ac:dyDescent="0.2">
      <c r="N62" s="138"/>
    </row>
    <row r="63" spans="1:18" ht="15.75" customHeight="1" x14ac:dyDescent="0.2">
      <c r="N63" s="138"/>
    </row>
    <row r="64" spans="1:18" ht="15.75" customHeight="1" x14ac:dyDescent="0.2">
      <c r="N64" s="138"/>
    </row>
    <row r="65" spans="14:14" ht="15.75" customHeight="1" x14ac:dyDescent="0.2">
      <c r="N65" s="138"/>
    </row>
    <row r="66" spans="14:14" ht="15.75" customHeight="1" x14ac:dyDescent="0.2">
      <c r="N66" s="138"/>
    </row>
    <row r="67" spans="14:14" ht="15.75" customHeight="1" x14ac:dyDescent="0.2">
      <c r="N67" s="138"/>
    </row>
    <row r="68" spans="14:14" ht="15.75" customHeight="1" x14ac:dyDescent="0.2">
      <c r="N68" s="138"/>
    </row>
    <row r="69" spans="14:14" ht="15.75" customHeight="1" x14ac:dyDescent="0.2">
      <c r="N69" s="138"/>
    </row>
    <row r="70" spans="14:14" ht="15.75" customHeight="1" x14ac:dyDescent="0.2">
      <c r="N70" s="138"/>
    </row>
    <row r="71" spans="14:14" ht="15.75" customHeight="1" x14ac:dyDescent="0.2">
      <c r="N71" s="138"/>
    </row>
    <row r="72" spans="14:14" ht="15.75" customHeight="1" x14ac:dyDescent="0.2">
      <c r="N72" s="138"/>
    </row>
    <row r="73" spans="14:14" ht="15.75" customHeight="1" x14ac:dyDescent="0.2">
      <c r="N73" s="138"/>
    </row>
    <row r="74" spans="14:14" ht="15.75" customHeight="1" x14ac:dyDescent="0.2">
      <c r="N74" s="138"/>
    </row>
    <row r="75" spans="14:14" ht="15.75" customHeight="1" x14ac:dyDescent="0.2">
      <c r="N75" s="138"/>
    </row>
    <row r="76" spans="14:14" ht="15.75" customHeight="1" x14ac:dyDescent="0.2">
      <c r="N76" s="138"/>
    </row>
    <row r="77" spans="14:14" ht="15.75" customHeight="1" x14ac:dyDescent="0.2">
      <c r="N77" s="138"/>
    </row>
    <row r="78" spans="14:14" ht="15.75" customHeight="1" x14ac:dyDescent="0.2">
      <c r="N78" s="138"/>
    </row>
    <row r="79" spans="14:14" ht="15.75" customHeight="1" x14ac:dyDescent="0.2">
      <c r="N79" s="138"/>
    </row>
    <row r="80" spans="14:14" ht="15.75" customHeight="1" x14ac:dyDescent="0.2">
      <c r="N80" s="138"/>
    </row>
    <row r="81" spans="14:14" ht="15.75" customHeight="1" x14ac:dyDescent="0.2">
      <c r="N81" s="138"/>
    </row>
    <row r="82" spans="14:14" ht="15.75" customHeight="1" x14ac:dyDescent="0.2">
      <c r="N82" s="138"/>
    </row>
    <row r="83" spans="14:14" ht="15.75" customHeight="1" x14ac:dyDescent="0.2">
      <c r="N83" s="138"/>
    </row>
    <row r="84" spans="14:14" ht="15.75" customHeight="1" x14ac:dyDescent="0.2">
      <c r="N84" s="138"/>
    </row>
    <row r="85" spans="14:14" ht="15.75" customHeight="1" x14ac:dyDescent="0.2">
      <c r="N85" s="138"/>
    </row>
    <row r="86" spans="14:14" ht="15.75" customHeight="1" x14ac:dyDescent="0.2">
      <c r="N86" s="138"/>
    </row>
    <row r="87" spans="14:14" ht="15.75" customHeight="1" x14ac:dyDescent="0.2">
      <c r="N87" s="138"/>
    </row>
    <row r="88" spans="14:14" ht="15.75" customHeight="1" x14ac:dyDescent="0.2">
      <c r="N88" s="138"/>
    </row>
    <row r="89" spans="14:14" ht="15.75" customHeight="1" x14ac:dyDescent="0.2">
      <c r="N89" s="138"/>
    </row>
    <row r="90" spans="14:14" ht="15.75" customHeight="1" x14ac:dyDescent="0.2">
      <c r="N90" s="138"/>
    </row>
    <row r="91" spans="14:14" ht="15.75" customHeight="1" x14ac:dyDescent="0.2">
      <c r="N91" s="138"/>
    </row>
    <row r="92" spans="14:14" ht="15.75" customHeight="1" x14ac:dyDescent="0.2">
      <c r="N92" s="138"/>
    </row>
    <row r="93" spans="14:14" ht="15.75" customHeight="1" x14ac:dyDescent="0.2">
      <c r="N93" s="138"/>
    </row>
    <row r="94" spans="14:14" ht="15.75" customHeight="1" x14ac:dyDescent="0.2">
      <c r="N94" s="138"/>
    </row>
    <row r="95" spans="14:14" ht="15.75" customHeight="1" x14ac:dyDescent="0.2">
      <c r="N95" s="138"/>
    </row>
    <row r="96" spans="14:14" ht="15.75" customHeight="1" x14ac:dyDescent="0.2">
      <c r="N96" s="138"/>
    </row>
    <row r="97" spans="14:14" ht="15.75" customHeight="1" x14ac:dyDescent="0.2">
      <c r="N97" s="138"/>
    </row>
    <row r="98" spans="14:14" ht="15.75" customHeight="1" x14ac:dyDescent="0.2">
      <c r="N98" s="138"/>
    </row>
    <row r="99" spans="14:14" ht="15.75" customHeight="1" x14ac:dyDescent="0.2">
      <c r="N99" s="138"/>
    </row>
    <row r="100" spans="14:14" ht="15.75" customHeight="1" x14ac:dyDescent="0.2">
      <c r="N100" s="138"/>
    </row>
    <row r="101" spans="14:14" ht="15.75" customHeight="1" x14ac:dyDescent="0.2">
      <c r="N101" s="138"/>
    </row>
    <row r="102" spans="14:14" ht="15.75" customHeight="1" x14ac:dyDescent="0.2">
      <c r="N102" s="138"/>
    </row>
    <row r="103" spans="14:14" ht="15.75" customHeight="1" x14ac:dyDescent="0.2">
      <c r="N103" s="138"/>
    </row>
    <row r="104" spans="14:14" ht="15.75" customHeight="1" x14ac:dyDescent="0.2">
      <c r="N104" s="138"/>
    </row>
    <row r="105" spans="14:14" ht="15.75" customHeight="1" x14ac:dyDescent="0.2">
      <c r="N105" s="138"/>
    </row>
    <row r="106" spans="14:14" ht="15.75" customHeight="1" x14ac:dyDescent="0.2">
      <c r="N106" s="138"/>
    </row>
    <row r="107" spans="14:14" ht="15.75" customHeight="1" x14ac:dyDescent="0.2">
      <c r="N107" s="138"/>
    </row>
    <row r="108" spans="14:14" ht="15.75" customHeight="1" x14ac:dyDescent="0.2">
      <c r="N108" s="138"/>
    </row>
    <row r="109" spans="14:14" ht="15.75" customHeight="1" x14ac:dyDescent="0.2">
      <c r="N109" s="138"/>
    </row>
    <row r="110" spans="14:14" ht="15.75" customHeight="1" x14ac:dyDescent="0.2">
      <c r="N110" s="138"/>
    </row>
    <row r="111" spans="14:14" ht="15.75" customHeight="1" x14ac:dyDescent="0.2">
      <c r="N111" s="138"/>
    </row>
    <row r="112" spans="14:14" ht="15.75" customHeight="1" x14ac:dyDescent="0.2">
      <c r="N112" s="138"/>
    </row>
    <row r="113" spans="14:14" ht="15.75" customHeight="1" x14ac:dyDescent="0.2">
      <c r="N113" s="138"/>
    </row>
    <row r="114" spans="14:14" ht="15.75" customHeight="1" x14ac:dyDescent="0.2">
      <c r="N114" s="138"/>
    </row>
    <row r="115" spans="14:14" ht="15.75" customHeight="1" x14ac:dyDescent="0.2">
      <c r="N115" s="138"/>
    </row>
    <row r="116" spans="14:14" ht="15.75" customHeight="1" x14ac:dyDescent="0.2">
      <c r="N116" s="138"/>
    </row>
    <row r="117" spans="14:14" ht="15.75" customHeight="1" x14ac:dyDescent="0.2">
      <c r="N117" s="138"/>
    </row>
    <row r="118" spans="14:14" ht="15.75" customHeight="1" x14ac:dyDescent="0.2">
      <c r="N118" s="138"/>
    </row>
    <row r="119" spans="14:14" ht="15.75" customHeight="1" x14ac:dyDescent="0.2">
      <c r="N119" s="138"/>
    </row>
    <row r="120" spans="14:14" ht="15.75" customHeight="1" x14ac:dyDescent="0.2">
      <c r="N120" s="138"/>
    </row>
    <row r="121" spans="14:14" ht="15.75" customHeight="1" x14ac:dyDescent="0.2">
      <c r="N121" s="138"/>
    </row>
    <row r="122" spans="14:14" ht="15.75" customHeight="1" x14ac:dyDescent="0.2">
      <c r="N122" s="138"/>
    </row>
    <row r="123" spans="14:14" ht="15.75" customHeight="1" x14ac:dyDescent="0.2">
      <c r="N123" s="138"/>
    </row>
    <row r="124" spans="14:14" ht="15.75" customHeight="1" x14ac:dyDescent="0.2">
      <c r="N124" s="138"/>
    </row>
    <row r="125" spans="14:14" ht="15.75" customHeight="1" x14ac:dyDescent="0.2">
      <c r="N125" s="138"/>
    </row>
    <row r="126" spans="14:14" ht="15.75" customHeight="1" x14ac:dyDescent="0.2">
      <c r="N126" s="138"/>
    </row>
    <row r="127" spans="14:14" ht="15.75" customHeight="1" x14ac:dyDescent="0.2">
      <c r="N127" s="138"/>
    </row>
    <row r="128" spans="14:14" ht="15.75" customHeight="1" x14ac:dyDescent="0.2">
      <c r="N128" s="138"/>
    </row>
    <row r="129" spans="14:14" ht="15.75" customHeight="1" x14ac:dyDescent="0.2">
      <c r="N129" s="138"/>
    </row>
    <row r="130" spans="14:14" ht="15.75" customHeight="1" x14ac:dyDescent="0.2">
      <c r="N130" s="138"/>
    </row>
    <row r="131" spans="14:14" ht="15.75" customHeight="1" x14ac:dyDescent="0.2">
      <c r="N131" s="138"/>
    </row>
    <row r="132" spans="14:14" ht="15.75" customHeight="1" x14ac:dyDescent="0.2">
      <c r="N132" s="138"/>
    </row>
    <row r="133" spans="14:14" ht="15.75" customHeight="1" x14ac:dyDescent="0.2">
      <c r="N133" s="138"/>
    </row>
    <row r="134" spans="14:14" ht="15.75" customHeight="1" x14ac:dyDescent="0.2">
      <c r="N134" s="138"/>
    </row>
    <row r="135" spans="14:14" ht="15.75" customHeight="1" x14ac:dyDescent="0.2">
      <c r="N135" s="138"/>
    </row>
    <row r="136" spans="14:14" ht="15.75" customHeight="1" x14ac:dyDescent="0.2">
      <c r="N136" s="138"/>
    </row>
    <row r="137" spans="14:14" ht="15.75" customHeight="1" x14ac:dyDescent="0.2">
      <c r="N137" s="138"/>
    </row>
    <row r="138" spans="14:14" ht="15.75" customHeight="1" x14ac:dyDescent="0.2">
      <c r="N138" s="138"/>
    </row>
    <row r="139" spans="14:14" ht="15.75" customHeight="1" x14ac:dyDescent="0.2">
      <c r="N139" s="138"/>
    </row>
    <row r="140" spans="14:14" ht="15.75" customHeight="1" x14ac:dyDescent="0.2">
      <c r="N140" s="138"/>
    </row>
    <row r="141" spans="14:14" ht="15.75" customHeight="1" x14ac:dyDescent="0.2">
      <c r="N141" s="138"/>
    </row>
    <row r="142" spans="14:14" ht="15.75" customHeight="1" x14ac:dyDescent="0.2">
      <c r="N142" s="138"/>
    </row>
    <row r="143" spans="14:14" ht="15.75" customHeight="1" x14ac:dyDescent="0.2">
      <c r="N143" s="138"/>
    </row>
    <row r="144" spans="14:14" ht="15.75" customHeight="1" x14ac:dyDescent="0.2">
      <c r="N144" s="138"/>
    </row>
    <row r="145" spans="14:14" ht="15.75" customHeight="1" x14ac:dyDescent="0.2">
      <c r="N145" s="138"/>
    </row>
    <row r="146" spans="14:14" ht="15.75" customHeight="1" x14ac:dyDescent="0.2">
      <c r="N146" s="138"/>
    </row>
    <row r="147" spans="14:14" ht="15.75" customHeight="1" x14ac:dyDescent="0.2">
      <c r="N147" s="138"/>
    </row>
    <row r="148" spans="14:14" ht="15.75" customHeight="1" x14ac:dyDescent="0.2">
      <c r="N148" s="138"/>
    </row>
    <row r="149" spans="14:14" ht="15.75" customHeight="1" x14ac:dyDescent="0.2">
      <c r="N149" s="138"/>
    </row>
    <row r="150" spans="14:14" ht="15.75" customHeight="1" x14ac:dyDescent="0.2">
      <c r="N150" s="138"/>
    </row>
    <row r="151" spans="14:14" ht="15.75" customHeight="1" x14ac:dyDescent="0.2">
      <c r="N151" s="138"/>
    </row>
    <row r="152" spans="14:14" ht="15.75" customHeight="1" x14ac:dyDescent="0.2">
      <c r="N152" s="138"/>
    </row>
    <row r="153" spans="14:14" ht="15.75" customHeight="1" x14ac:dyDescent="0.2">
      <c r="N153" s="138"/>
    </row>
    <row r="154" spans="14:14" ht="15.75" customHeight="1" x14ac:dyDescent="0.2">
      <c r="N154" s="138"/>
    </row>
    <row r="155" spans="14:14" ht="15.75" customHeight="1" x14ac:dyDescent="0.2">
      <c r="N155" s="138"/>
    </row>
    <row r="156" spans="14:14" ht="15.75" customHeight="1" x14ac:dyDescent="0.2">
      <c r="N156" s="138"/>
    </row>
    <row r="157" spans="14:14" ht="15.75" customHeight="1" x14ac:dyDescent="0.2">
      <c r="N157" s="138"/>
    </row>
    <row r="158" spans="14:14" ht="15.75" customHeight="1" x14ac:dyDescent="0.2">
      <c r="N158" s="138"/>
    </row>
    <row r="159" spans="14:14" ht="15.75" customHeight="1" x14ac:dyDescent="0.2">
      <c r="N159" s="138"/>
    </row>
    <row r="160" spans="14:14" ht="15.75" customHeight="1" x14ac:dyDescent="0.2">
      <c r="N160" s="138"/>
    </row>
    <row r="161" spans="14:14" ht="15.75" customHeight="1" x14ac:dyDescent="0.2">
      <c r="N161" s="138"/>
    </row>
    <row r="162" spans="14:14" ht="15.75" customHeight="1" x14ac:dyDescent="0.2">
      <c r="N162" s="138"/>
    </row>
    <row r="163" spans="14:14" ht="15.75" customHeight="1" x14ac:dyDescent="0.2">
      <c r="N163" s="138"/>
    </row>
    <row r="164" spans="14:14" ht="15.75" customHeight="1" x14ac:dyDescent="0.2">
      <c r="N164" s="138"/>
    </row>
    <row r="165" spans="14:14" ht="15.75" customHeight="1" x14ac:dyDescent="0.2">
      <c r="N165" s="138"/>
    </row>
    <row r="166" spans="14:14" ht="15.75" customHeight="1" x14ac:dyDescent="0.2">
      <c r="N166" s="138"/>
    </row>
    <row r="167" spans="14:14" ht="15.75" customHeight="1" x14ac:dyDescent="0.2">
      <c r="N167" s="138"/>
    </row>
    <row r="168" spans="14:14" ht="15.75" customHeight="1" x14ac:dyDescent="0.2">
      <c r="N168" s="138"/>
    </row>
    <row r="169" spans="14:14" ht="15.75" customHeight="1" x14ac:dyDescent="0.2">
      <c r="N169" s="138"/>
    </row>
    <row r="170" spans="14:14" ht="15.75" customHeight="1" x14ac:dyDescent="0.2">
      <c r="N170" s="138"/>
    </row>
    <row r="171" spans="14:14" ht="15.75" customHeight="1" x14ac:dyDescent="0.2">
      <c r="N171" s="138"/>
    </row>
    <row r="172" spans="14:14" ht="15.75" customHeight="1" x14ac:dyDescent="0.2">
      <c r="N172" s="138"/>
    </row>
    <row r="173" spans="14:14" ht="15.75" customHeight="1" x14ac:dyDescent="0.2">
      <c r="N173" s="138"/>
    </row>
    <row r="174" spans="14:14" ht="15.75" customHeight="1" x14ac:dyDescent="0.2">
      <c r="N174" s="138"/>
    </row>
    <row r="175" spans="14:14" ht="15.75" customHeight="1" x14ac:dyDescent="0.2">
      <c r="N175" s="138"/>
    </row>
    <row r="176" spans="14:14" ht="15.75" customHeight="1" x14ac:dyDescent="0.2">
      <c r="N176" s="138"/>
    </row>
    <row r="177" spans="14:14" ht="15.75" customHeight="1" x14ac:dyDescent="0.2">
      <c r="N177" s="138"/>
    </row>
    <row r="178" spans="14:14" ht="15.75" customHeight="1" x14ac:dyDescent="0.2">
      <c r="N178" s="138"/>
    </row>
    <row r="179" spans="14:14" ht="15.75" customHeight="1" x14ac:dyDescent="0.2">
      <c r="N179" s="138"/>
    </row>
    <row r="180" spans="14:14" ht="15.75" customHeight="1" x14ac:dyDescent="0.2">
      <c r="N180" s="138"/>
    </row>
    <row r="181" spans="14:14" ht="15.75" customHeight="1" x14ac:dyDescent="0.2">
      <c r="N181" s="138"/>
    </row>
    <row r="182" spans="14:14" ht="15.75" customHeight="1" x14ac:dyDescent="0.2">
      <c r="N182" s="138"/>
    </row>
    <row r="183" spans="14:14" ht="15.75" customHeight="1" x14ac:dyDescent="0.2">
      <c r="N183" s="138"/>
    </row>
    <row r="184" spans="14:14" ht="15.75" customHeight="1" x14ac:dyDescent="0.2">
      <c r="N184" s="138"/>
    </row>
    <row r="185" spans="14:14" ht="15.75" customHeight="1" x14ac:dyDescent="0.2">
      <c r="N185" s="138"/>
    </row>
    <row r="186" spans="14:14" ht="15.75" customHeight="1" x14ac:dyDescent="0.2">
      <c r="N186" s="138"/>
    </row>
    <row r="187" spans="14:14" ht="15.75" customHeight="1" x14ac:dyDescent="0.2">
      <c r="N187" s="138"/>
    </row>
    <row r="188" spans="14:14" ht="15.75" customHeight="1" x14ac:dyDescent="0.2">
      <c r="N188" s="138"/>
    </row>
    <row r="189" spans="14:14" ht="15.75" customHeight="1" x14ac:dyDescent="0.2">
      <c r="N189" s="138"/>
    </row>
    <row r="190" spans="14:14" ht="15.75" customHeight="1" x14ac:dyDescent="0.2">
      <c r="N190" s="138"/>
    </row>
    <row r="191" spans="14:14" ht="15.75" customHeight="1" x14ac:dyDescent="0.2">
      <c r="N191" s="138"/>
    </row>
    <row r="192" spans="14:14" ht="15.75" customHeight="1" x14ac:dyDescent="0.2">
      <c r="N192" s="138"/>
    </row>
    <row r="193" spans="14:14" ht="15.75" customHeight="1" x14ac:dyDescent="0.2">
      <c r="N193" s="138"/>
    </row>
    <row r="194" spans="14:14" ht="15.75" customHeight="1" x14ac:dyDescent="0.2">
      <c r="N194" s="138"/>
    </row>
    <row r="195" spans="14:14" ht="15.75" customHeight="1" x14ac:dyDescent="0.2">
      <c r="N195" s="138"/>
    </row>
    <row r="196" spans="14:14" ht="15.75" customHeight="1" x14ac:dyDescent="0.2">
      <c r="N196" s="138"/>
    </row>
    <row r="197" spans="14:14" ht="15.75" customHeight="1" x14ac:dyDescent="0.2">
      <c r="N197" s="138"/>
    </row>
    <row r="198" spans="14:14" ht="15.75" customHeight="1" x14ac:dyDescent="0.2">
      <c r="N198" s="138"/>
    </row>
    <row r="199" spans="14:14" ht="15.75" customHeight="1" x14ac:dyDescent="0.2">
      <c r="N199" s="138"/>
    </row>
    <row r="200" spans="14:14" ht="15.75" customHeight="1" x14ac:dyDescent="0.2">
      <c r="N200" s="138"/>
    </row>
    <row r="201" spans="14:14" ht="15.75" customHeight="1" x14ac:dyDescent="0.2">
      <c r="N201" s="138"/>
    </row>
    <row r="202" spans="14:14" ht="15.75" customHeight="1" x14ac:dyDescent="0.2">
      <c r="N202" s="138"/>
    </row>
    <row r="203" spans="14:14" ht="15.75" customHeight="1" x14ac:dyDescent="0.2">
      <c r="N203" s="138"/>
    </row>
    <row r="204" spans="14:14" ht="15.75" customHeight="1" x14ac:dyDescent="0.2">
      <c r="N204" s="138"/>
    </row>
    <row r="205" spans="14:14" ht="15.75" customHeight="1" x14ac:dyDescent="0.2">
      <c r="N205" s="138"/>
    </row>
    <row r="206" spans="14:14" ht="15.75" customHeight="1" x14ac:dyDescent="0.2">
      <c r="N206" s="138"/>
    </row>
    <row r="207" spans="14:14" ht="15.75" customHeight="1" x14ac:dyDescent="0.2">
      <c r="N207" s="138"/>
    </row>
    <row r="208" spans="14:14" ht="15.75" customHeight="1" x14ac:dyDescent="0.2">
      <c r="N208" s="138"/>
    </row>
    <row r="209" spans="14:14" ht="15.75" customHeight="1" x14ac:dyDescent="0.2">
      <c r="N209" s="138"/>
    </row>
    <row r="210" spans="14:14" ht="15.75" customHeight="1" x14ac:dyDescent="0.2">
      <c r="N210" s="138"/>
    </row>
    <row r="211" spans="14:14" ht="15.75" customHeight="1" x14ac:dyDescent="0.2">
      <c r="N211" s="138"/>
    </row>
    <row r="212" spans="14:14" ht="15.75" customHeight="1" x14ac:dyDescent="0.2">
      <c r="N212" s="138"/>
    </row>
    <row r="213" spans="14:14" ht="15.75" customHeight="1" x14ac:dyDescent="0.2">
      <c r="N213" s="138"/>
    </row>
    <row r="214" spans="14:14" ht="15.75" customHeight="1" x14ac:dyDescent="0.2">
      <c r="N214" s="138"/>
    </row>
    <row r="215" spans="14:14" ht="15.75" customHeight="1" x14ac:dyDescent="0.2">
      <c r="N215" s="138"/>
    </row>
    <row r="216" spans="14:14" ht="15.75" customHeight="1" x14ac:dyDescent="0.2">
      <c r="N216" s="138"/>
    </row>
    <row r="217" spans="14:14" ht="15.75" customHeight="1" x14ac:dyDescent="0.2">
      <c r="N217" s="138"/>
    </row>
    <row r="218" spans="14:14" ht="15.75" customHeight="1" x14ac:dyDescent="0.2">
      <c r="N218" s="138"/>
    </row>
    <row r="219" spans="14:14" ht="15.75" customHeight="1" x14ac:dyDescent="0.2">
      <c r="N219" s="138"/>
    </row>
    <row r="220" spans="14:14" ht="15.75" customHeight="1" x14ac:dyDescent="0.2">
      <c r="N220" s="138"/>
    </row>
    <row r="221" spans="14:14" ht="15.75" customHeight="1" x14ac:dyDescent="0.2">
      <c r="N221" s="138"/>
    </row>
    <row r="222" spans="14:14" ht="15.75" customHeight="1" x14ac:dyDescent="0.2">
      <c r="N222" s="138"/>
    </row>
    <row r="223" spans="14:14" ht="15.75" customHeight="1" x14ac:dyDescent="0.2">
      <c r="N223" s="138"/>
    </row>
    <row r="224" spans="14:14" ht="15.75" customHeight="1" x14ac:dyDescent="0.2">
      <c r="N224" s="138"/>
    </row>
    <row r="225" spans="14:14" ht="15.75" customHeight="1" x14ac:dyDescent="0.2">
      <c r="N225" s="138"/>
    </row>
    <row r="226" spans="14:14" ht="15.75" customHeight="1" x14ac:dyDescent="0.2">
      <c r="N226" s="138"/>
    </row>
    <row r="227" spans="14:14" ht="15.75" customHeight="1" x14ac:dyDescent="0.2">
      <c r="N227" s="138"/>
    </row>
    <row r="228" spans="14:14" ht="15.75" customHeight="1" x14ac:dyDescent="0.2">
      <c r="N228" s="138"/>
    </row>
    <row r="229" spans="14:14" ht="15.75" customHeight="1" x14ac:dyDescent="0.2">
      <c r="N229" s="138"/>
    </row>
    <row r="230" spans="14:14" ht="15.75" customHeight="1" x14ac:dyDescent="0.2">
      <c r="N230" s="138"/>
    </row>
    <row r="231" spans="14:14" ht="15.75" customHeight="1" x14ac:dyDescent="0.2">
      <c r="N231" s="138"/>
    </row>
    <row r="232" spans="14:14" ht="15.75" customHeight="1" x14ac:dyDescent="0.2">
      <c r="N232" s="138"/>
    </row>
    <row r="233" spans="14:14" ht="15.75" customHeight="1" x14ac:dyDescent="0.2">
      <c r="N233" s="138"/>
    </row>
    <row r="234" spans="14:14" ht="15.75" customHeight="1" x14ac:dyDescent="0.2">
      <c r="N234" s="138"/>
    </row>
    <row r="235" spans="14:14" ht="15.75" customHeight="1" x14ac:dyDescent="0.2">
      <c r="N235" s="138"/>
    </row>
    <row r="236" spans="14:14" ht="15.75" customHeight="1" x14ac:dyDescent="0.2">
      <c r="N236" s="138"/>
    </row>
    <row r="237" spans="14:14" ht="15.75" customHeight="1" x14ac:dyDescent="0.2">
      <c r="N237" s="138"/>
    </row>
    <row r="238" spans="14:14" ht="15.75" customHeight="1" x14ac:dyDescent="0.2">
      <c r="N238" s="138"/>
    </row>
    <row r="239" spans="14:14" ht="15.75" customHeight="1" x14ac:dyDescent="0.2">
      <c r="N239" s="138"/>
    </row>
    <row r="240" spans="14:14" ht="15.75" customHeight="1" x14ac:dyDescent="0.2">
      <c r="N240" s="138"/>
    </row>
    <row r="241" spans="14:14" ht="15.75" customHeight="1" x14ac:dyDescent="0.2">
      <c r="N241" s="138"/>
    </row>
    <row r="242" spans="14:14" ht="15.75" customHeight="1" x14ac:dyDescent="0.2">
      <c r="N242" s="138"/>
    </row>
    <row r="243" spans="14:14" ht="15.75" customHeight="1" x14ac:dyDescent="0.2">
      <c r="N243" s="138"/>
    </row>
    <row r="244" spans="14:14" ht="15.75" customHeight="1" x14ac:dyDescent="0.2">
      <c r="N244" s="138"/>
    </row>
    <row r="245" spans="14:14" ht="15.75" customHeight="1" x14ac:dyDescent="0.2">
      <c r="N245" s="138"/>
    </row>
    <row r="246" spans="14:14" ht="15.75" customHeight="1" x14ac:dyDescent="0.2">
      <c r="N246" s="138"/>
    </row>
    <row r="247" spans="14:14" ht="15.75" customHeight="1" x14ac:dyDescent="0.2">
      <c r="N247" s="138"/>
    </row>
    <row r="248" spans="14:14" ht="15.75" customHeight="1" x14ac:dyDescent="0.2">
      <c r="N248" s="138"/>
    </row>
    <row r="249" spans="14:14" ht="15.75" customHeight="1" x14ac:dyDescent="0.2">
      <c r="N249" s="138"/>
    </row>
    <row r="250" spans="14:14" ht="15.75" customHeight="1" x14ac:dyDescent="0.2">
      <c r="N250" s="138"/>
    </row>
    <row r="251" spans="14:14" ht="15.75" customHeight="1" x14ac:dyDescent="0.2">
      <c r="N251" s="138"/>
    </row>
    <row r="252" spans="14:14" ht="15.75" customHeight="1" x14ac:dyDescent="0.2">
      <c r="N252" s="138"/>
    </row>
    <row r="253" spans="14:14" ht="15.75" customHeight="1" x14ac:dyDescent="0.2">
      <c r="N253" s="138"/>
    </row>
    <row r="254" spans="14:14" ht="15.75" customHeight="1" x14ac:dyDescent="0.2">
      <c r="N254" s="138"/>
    </row>
    <row r="255" spans="14:14" ht="15.75" customHeight="1" x14ac:dyDescent="0.2">
      <c r="N255" s="138"/>
    </row>
    <row r="256" spans="14:14" ht="15.75" customHeight="1" x14ac:dyDescent="0.2">
      <c r="N256" s="138"/>
    </row>
    <row r="257" spans="14:14" ht="15.75" customHeight="1" x14ac:dyDescent="0.2">
      <c r="N257" s="138"/>
    </row>
    <row r="258" spans="14:14" ht="15.75" customHeight="1" x14ac:dyDescent="0.2">
      <c r="N258" s="138"/>
    </row>
    <row r="259" spans="14:14" ht="15.75" customHeight="1" x14ac:dyDescent="0.2">
      <c r="N259" s="138"/>
    </row>
    <row r="260" spans="14:14" ht="15.75" customHeight="1" x14ac:dyDescent="0.2">
      <c r="N260" s="138"/>
    </row>
    <row r="261" spans="14:14" ht="15.75" customHeight="1" x14ac:dyDescent="0.2">
      <c r="N261" s="138"/>
    </row>
    <row r="262" spans="14:14" ht="15.75" customHeight="1" x14ac:dyDescent="0.2">
      <c r="N262" s="138"/>
    </row>
    <row r="263" spans="14:14" ht="15.75" customHeight="1" x14ac:dyDescent="0.2">
      <c r="N263" s="138"/>
    </row>
    <row r="264" spans="14:14" ht="15.75" customHeight="1" x14ac:dyDescent="0.2">
      <c r="N264" s="138"/>
    </row>
    <row r="265" spans="14:14" ht="15.75" customHeight="1" x14ac:dyDescent="0.2">
      <c r="N265" s="138"/>
    </row>
    <row r="266" spans="14:14" ht="15.75" customHeight="1" x14ac:dyDescent="0.2">
      <c r="N266" s="138"/>
    </row>
    <row r="267" spans="14:14" ht="15.75" customHeight="1" x14ac:dyDescent="0.2">
      <c r="N267" s="138"/>
    </row>
    <row r="268" spans="14:14" ht="15.75" customHeight="1" x14ac:dyDescent="0.2">
      <c r="N268" s="138"/>
    </row>
    <row r="269" spans="14:14" ht="15.75" customHeight="1" x14ac:dyDescent="0.2">
      <c r="N269" s="138"/>
    </row>
    <row r="270" spans="14:14" ht="15.75" customHeight="1" x14ac:dyDescent="0.2">
      <c r="N270" s="138"/>
    </row>
    <row r="271" spans="14:14" ht="15.75" customHeight="1" x14ac:dyDescent="0.2">
      <c r="N271" s="138"/>
    </row>
    <row r="272" spans="14:14" ht="15.75" customHeight="1" x14ac:dyDescent="0.2">
      <c r="N272" s="138"/>
    </row>
    <row r="273" spans="14:14" ht="15.75" customHeight="1" x14ac:dyDescent="0.2">
      <c r="N273" s="138"/>
    </row>
    <row r="274" spans="14:14" ht="15.75" customHeight="1" x14ac:dyDescent="0.2">
      <c r="N274" s="138"/>
    </row>
    <row r="275" spans="14:14" ht="15.75" customHeight="1" x14ac:dyDescent="0.2">
      <c r="N275" s="138"/>
    </row>
    <row r="276" spans="14:14" ht="15.75" customHeight="1" x14ac:dyDescent="0.2">
      <c r="N276" s="138"/>
    </row>
    <row r="277" spans="14:14" ht="15.75" customHeight="1" x14ac:dyDescent="0.2">
      <c r="N277" s="138"/>
    </row>
    <row r="278" spans="14:14" ht="15.75" customHeight="1" x14ac:dyDescent="0.2">
      <c r="N278" s="138"/>
    </row>
    <row r="279" spans="14:14" ht="15.75" customHeight="1" x14ac:dyDescent="0.2">
      <c r="N279" s="138"/>
    </row>
    <row r="280" spans="14:14" ht="15.75" customHeight="1" x14ac:dyDescent="0.2">
      <c r="N280" s="138"/>
    </row>
    <row r="281" spans="14:14" ht="15.75" customHeight="1" x14ac:dyDescent="0.2">
      <c r="N281" s="138"/>
    </row>
    <row r="282" spans="14:14" ht="15.75" customHeight="1" x14ac:dyDescent="0.2">
      <c r="N282" s="138"/>
    </row>
    <row r="283" spans="14:14" ht="15.75" customHeight="1" x14ac:dyDescent="0.2">
      <c r="N283" s="138"/>
    </row>
    <row r="284" spans="14:14" ht="15.75" customHeight="1" x14ac:dyDescent="0.2">
      <c r="N284" s="138"/>
    </row>
    <row r="285" spans="14:14" ht="15.75" customHeight="1" x14ac:dyDescent="0.2">
      <c r="N285" s="138"/>
    </row>
    <row r="286" spans="14:14" ht="15.75" customHeight="1" x14ac:dyDescent="0.2">
      <c r="N286" s="138"/>
    </row>
    <row r="287" spans="14:14" ht="15.75" customHeight="1" x14ac:dyDescent="0.2">
      <c r="N287" s="138"/>
    </row>
    <row r="288" spans="14:14" ht="15.75" customHeight="1" x14ac:dyDescent="0.2">
      <c r="N288" s="138"/>
    </row>
    <row r="289" spans="14:14" ht="15.75" customHeight="1" x14ac:dyDescent="0.2">
      <c r="N289" s="138"/>
    </row>
    <row r="290" spans="14:14" ht="15.75" customHeight="1" x14ac:dyDescent="0.2">
      <c r="N290" s="138"/>
    </row>
    <row r="291" spans="14:14" ht="15.75" customHeight="1" x14ac:dyDescent="0.2">
      <c r="N291" s="138"/>
    </row>
    <row r="292" spans="14:14" ht="15.75" customHeight="1" x14ac:dyDescent="0.2">
      <c r="N292" s="138"/>
    </row>
    <row r="293" spans="14:14" ht="15.75" customHeight="1" x14ac:dyDescent="0.2">
      <c r="N293" s="138"/>
    </row>
    <row r="294" spans="14:14" ht="15.75" customHeight="1" x14ac:dyDescent="0.2">
      <c r="N294" s="138"/>
    </row>
    <row r="295" spans="14:14" ht="15.75" customHeight="1" x14ac:dyDescent="0.2">
      <c r="N295" s="138"/>
    </row>
    <row r="296" spans="14:14" ht="15.75" customHeight="1" x14ac:dyDescent="0.2">
      <c r="N296" s="138"/>
    </row>
    <row r="297" spans="14:14" ht="15.75" customHeight="1" x14ac:dyDescent="0.2">
      <c r="N297" s="138"/>
    </row>
    <row r="298" spans="14:14" ht="15.75" customHeight="1" x14ac:dyDescent="0.2">
      <c r="N298" s="138"/>
    </row>
    <row r="299" spans="14:14" ht="15.75" customHeight="1" x14ac:dyDescent="0.2">
      <c r="N299" s="138"/>
    </row>
    <row r="300" spans="14:14" ht="15.75" customHeight="1" x14ac:dyDescent="0.2">
      <c r="N300" s="138"/>
    </row>
    <row r="301" spans="14:14" ht="15.75" customHeight="1" x14ac:dyDescent="0.2">
      <c r="N301" s="138"/>
    </row>
    <row r="302" spans="14:14" ht="15.75" customHeight="1" x14ac:dyDescent="0.2">
      <c r="N302" s="138"/>
    </row>
    <row r="303" spans="14:14" ht="15.75" customHeight="1" x14ac:dyDescent="0.2">
      <c r="N303" s="138"/>
    </row>
    <row r="304" spans="14:14" ht="15.75" customHeight="1" x14ac:dyDescent="0.2">
      <c r="N304" s="138"/>
    </row>
    <row r="305" spans="14:14" ht="15.75" customHeight="1" x14ac:dyDescent="0.2">
      <c r="N305" s="138"/>
    </row>
    <row r="306" spans="14:14" ht="15.75" customHeight="1" x14ac:dyDescent="0.2">
      <c r="N306" s="138"/>
    </row>
    <row r="307" spans="14:14" ht="15.75" customHeight="1" x14ac:dyDescent="0.2">
      <c r="N307" s="138"/>
    </row>
    <row r="308" spans="14:14" ht="15.75" customHeight="1" x14ac:dyDescent="0.2">
      <c r="N308" s="138"/>
    </row>
    <row r="309" spans="14:14" ht="15.75" customHeight="1" x14ac:dyDescent="0.2">
      <c r="N309" s="138"/>
    </row>
    <row r="310" spans="14:14" ht="15.75" customHeight="1" x14ac:dyDescent="0.2">
      <c r="N310" s="138"/>
    </row>
    <row r="311" spans="14:14" ht="15.75" customHeight="1" x14ac:dyDescent="0.2">
      <c r="N311" s="138"/>
    </row>
    <row r="312" spans="14:14" ht="15.75" customHeight="1" x14ac:dyDescent="0.2">
      <c r="N312" s="138"/>
    </row>
    <row r="313" spans="14:14" ht="15.75" customHeight="1" x14ac:dyDescent="0.2">
      <c r="N313" s="138"/>
    </row>
    <row r="314" spans="14:14" ht="15.75" customHeight="1" x14ac:dyDescent="0.2">
      <c r="N314" s="138"/>
    </row>
    <row r="315" spans="14:14" ht="15.75" customHeight="1" x14ac:dyDescent="0.2">
      <c r="N315" s="138"/>
    </row>
    <row r="316" spans="14:14" ht="15.75" customHeight="1" x14ac:dyDescent="0.2">
      <c r="N316" s="138"/>
    </row>
    <row r="317" spans="14:14" ht="15.75" customHeight="1" x14ac:dyDescent="0.2">
      <c r="N317" s="138"/>
    </row>
    <row r="318" spans="14:14" ht="15.75" customHeight="1" x14ac:dyDescent="0.2">
      <c r="N318" s="138"/>
    </row>
    <row r="319" spans="14:14" ht="15.75" customHeight="1" x14ac:dyDescent="0.2">
      <c r="N319" s="138"/>
    </row>
    <row r="320" spans="14:14" ht="15.75" customHeight="1" x14ac:dyDescent="0.2">
      <c r="N320" s="138"/>
    </row>
    <row r="321" spans="14:14" ht="15.75" customHeight="1" x14ac:dyDescent="0.2">
      <c r="N321" s="138"/>
    </row>
    <row r="322" spans="14:14" ht="15.75" customHeight="1" x14ac:dyDescent="0.2">
      <c r="N322" s="138"/>
    </row>
    <row r="323" spans="14:14" ht="15.75" customHeight="1" x14ac:dyDescent="0.2">
      <c r="N323" s="138"/>
    </row>
    <row r="324" spans="14:14" ht="15.75" customHeight="1" x14ac:dyDescent="0.2">
      <c r="N324" s="138"/>
    </row>
    <row r="325" spans="14:14" ht="15.75" customHeight="1" x14ac:dyDescent="0.2">
      <c r="N325" s="138"/>
    </row>
    <row r="326" spans="14:14" ht="15.75" customHeight="1" x14ac:dyDescent="0.2">
      <c r="N326" s="138"/>
    </row>
    <row r="327" spans="14:14" ht="15.75" customHeight="1" x14ac:dyDescent="0.2">
      <c r="N327" s="138"/>
    </row>
    <row r="328" spans="14:14" ht="15.75" customHeight="1" x14ac:dyDescent="0.2">
      <c r="N328" s="138"/>
    </row>
    <row r="329" spans="14:14" ht="15.75" customHeight="1" x14ac:dyDescent="0.2">
      <c r="N329" s="138"/>
    </row>
    <row r="330" spans="14:14" ht="15.75" customHeight="1" x14ac:dyDescent="0.2">
      <c r="N330" s="138"/>
    </row>
    <row r="331" spans="14:14" ht="15.75" customHeight="1" x14ac:dyDescent="0.2">
      <c r="N331" s="138"/>
    </row>
    <row r="332" spans="14:14" ht="15.75" customHeight="1" x14ac:dyDescent="0.2">
      <c r="N332" s="138"/>
    </row>
    <row r="333" spans="14:14" ht="15.75" customHeight="1" x14ac:dyDescent="0.2">
      <c r="N333" s="138"/>
    </row>
    <row r="334" spans="14:14" ht="15.75" customHeight="1" x14ac:dyDescent="0.2">
      <c r="N334" s="138"/>
    </row>
    <row r="335" spans="14:14" ht="15.75" customHeight="1" x14ac:dyDescent="0.2">
      <c r="N335" s="138"/>
    </row>
    <row r="336" spans="14:14" ht="15.75" customHeight="1" x14ac:dyDescent="0.2">
      <c r="N336" s="138"/>
    </row>
    <row r="337" spans="14:14" ht="15.75" customHeight="1" x14ac:dyDescent="0.2">
      <c r="N337" s="138"/>
    </row>
    <row r="338" spans="14:14" ht="15.75" customHeight="1" x14ac:dyDescent="0.2">
      <c r="N338" s="138"/>
    </row>
    <row r="339" spans="14:14" ht="15.75" customHeight="1" x14ac:dyDescent="0.2">
      <c r="N339" s="138"/>
    </row>
    <row r="340" spans="14:14" ht="15.75" customHeight="1" x14ac:dyDescent="0.2">
      <c r="N340" s="138"/>
    </row>
    <row r="341" spans="14:14" ht="15.75" customHeight="1" x14ac:dyDescent="0.2">
      <c r="N341" s="138"/>
    </row>
    <row r="342" spans="14:14" ht="15.75" customHeight="1" x14ac:dyDescent="0.2">
      <c r="N342" s="138"/>
    </row>
    <row r="343" spans="14:14" ht="15.75" customHeight="1" x14ac:dyDescent="0.2">
      <c r="N343" s="138"/>
    </row>
    <row r="344" spans="14:14" ht="15.75" customHeight="1" x14ac:dyDescent="0.2">
      <c r="N344" s="138"/>
    </row>
    <row r="345" spans="14:14" ht="15.75" customHeight="1" x14ac:dyDescent="0.2">
      <c r="N345" s="138"/>
    </row>
    <row r="346" spans="14:14" ht="15.75" customHeight="1" x14ac:dyDescent="0.2">
      <c r="N346" s="138"/>
    </row>
    <row r="347" spans="14:14" ht="15.75" customHeight="1" x14ac:dyDescent="0.2">
      <c r="N347" s="138"/>
    </row>
    <row r="348" spans="14:14" ht="15.75" customHeight="1" x14ac:dyDescent="0.2">
      <c r="N348" s="138"/>
    </row>
    <row r="349" spans="14:14" ht="15.75" customHeight="1" x14ac:dyDescent="0.2">
      <c r="N349" s="138"/>
    </row>
    <row r="350" spans="14:14" ht="15.75" customHeight="1" x14ac:dyDescent="0.2">
      <c r="N350" s="138"/>
    </row>
    <row r="351" spans="14:14" ht="15.75" customHeight="1" x14ac:dyDescent="0.2">
      <c r="N351" s="138"/>
    </row>
    <row r="352" spans="14:14" ht="15.75" customHeight="1" x14ac:dyDescent="0.2">
      <c r="N352" s="138"/>
    </row>
    <row r="353" spans="14:14" ht="15.75" customHeight="1" x14ac:dyDescent="0.2">
      <c r="N353" s="138"/>
    </row>
    <row r="354" spans="14:14" ht="15.75" customHeight="1" x14ac:dyDescent="0.2">
      <c r="N354" s="138"/>
    </row>
    <row r="355" spans="14:14" ht="15.75" customHeight="1" x14ac:dyDescent="0.2">
      <c r="N355" s="138"/>
    </row>
    <row r="356" spans="14:14" ht="15.75" customHeight="1" x14ac:dyDescent="0.2">
      <c r="N356" s="138"/>
    </row>
    <row r="357" spans="14:14" ht="15.75" customHeight="1" x14ac:dyDescent="0.2">
      <c r="N357" s="138"/>
    </row>
    <row r="358" spans="14:14" ht="15.75" customHeight="1" x14ac:dyDescent="0.2">
      <c r="N358" s="138"/>
    </row>
    <row r="359" spans="14:14" ht="15.75" customHeight="1" x14ac:dyDescent="0.2">
      <c r="N359" s="138"/>
    </row>
    <row r="360" spans="14:14" ht="15.75" customHeight="1" x14ac:dyDescent="0.2">
      <c r="N360" s="138"/>
    </row>
    <row r="361" spans="14:14" ht="15.75" customHeight="1" x14ac:dyDescent="0.2">
      <c r="N361" s="138"/>
    </row>
    <row r="362" spans="14:14" ht="15.75" customHeight="1" x14ac:dyDescent="0.2">
      <c r="N362" s="138"/>
    </row>
    <row r="363" spans="14:14" ht="15.75" customHeight="1" x14ac:dyDescent="0.2">
      <c r="N363" s="138"/>
    </row>
    <row r="364" spans="14:14" ht="15.75" customHeight="1" x14ac:dyDescent="0.2">
      <c r="N364" s="138"/>
    </row>
    <row r="365" spans="14:14" ht="15.75" customHeight="1" x14ac:dyDescent="0.2">
      <c r="N365" s="138"/>
    </row>
    <row r="366" spans="14:14" ht="15.75" customHeight="1" x14ac:dyDescent="0.2">
      <c r="N366" s="138"/>
    </row>
    <row r="367" spans="14:14" ht="15.75" customHeight="1" x14ac:dyDescent="0.2">
      <c r="N367" s="138"/>
    </row>
    <row r="368" spans="14:14" ht="15.75" customHeight="1" x14ac:dyDescent="0.2">
      <c r="N368" s="138"/>
    </row>
    <row r="369" spans="14:14" ht="15.75" customHeight="1" x14ac:dyDescent="0.2">
      <c r="N369" s="138"/>
    </row>
    <row r="370" spans="14:14" ht="15.75" customHeight="1" x14ac:dyDescent="0.2">
      <c r="N370" s="138"/>
    </row>
    <row r="371" spans="14:14" ht="15.75" customHeight="1" x14ac:dyDescent="0.2">
      <c r="N371" s="138"/>
    </row>
    <row r="372" spans="14:14" ht="15.75" customHeight="1" x14ac:dyDescent="0.2">
      <c r="N372" s="138"/>
    </row>
    <row r="373" spans="14:14" ht="15.75" customHeight="1" x14ac:dyDescent="0.2">
      <c r="N373" s="138"/>
    </row>
    <row r="374" spans="14:14" ht="15.75" customHeight="1" x14ac:dyDescent="0.2">
      <c r="N374" s="138"/>
    </row>
    <row r="375" spans="14:14" ht="15.75" customHeight="1" x14ac:dyDescent="0.2">
      <c r="N375" s="138"/>
    </row>
    <row r="376" spans="14:14" ht="15.75" customHeight="1" x14ac:dyDescent="0.2">
      <c r="N376" s="138"/>
    </row>
    <row r="377" spans="14:14" ht="15.75" customHeight="1" x14ac:dyDescent="0.2">
      <c r="N377" s="138"/>
    </row>
    <row r="378" spans="14:14" ht="15.75" customHeight="1" x14ac:dyDescent="0.2">
      <c r="N378" s="138"/>
    </row>
    <row r="379" spans="14:14" ht="15.75" customHeight="1" x14ac:dyDescent="0.2">
      <c r="N379" s="138"/>
    </row>
    <row r="380" spans="14:14" ht="15.75" customHeight="1" x14ac:dyDescent="0.2">
      <c r="N380" s="138"/>
    </row>
    <row r="381" spans="14:14" ht="15.75" customHeight="1" x14ac:dyDescent="0.2">
      <c r="N381" s="138"/>
    </row>
    <row r="382" spans="14:14" ht="15.75" customHeight="1" x14ac:dyDescent="0.2">
      <c r="N382" s="138"/>
    </row>
    <row r="383" spans="14:14" ht="15.75" customHeight="1" x14ac:dyDescent="0.2">
      <c r="N383" s="138"/>
    </row>
    <row r="384" spans="14:14" ht="15.75" customHeight="1" x14ac:dyDescent="0.2">
      <c r="N384" s="138"/>
    </row>
    <row r="385" spans="14:14" ht="15.75" customHeight="1" x14ac:dyDescent="0.2">
      <c r="N385" s="138"/>
    </row>
    <row r="386" spans="14:14" ht="15.75" customHeight="1" x14ac:dyDescent="0.2">
      <c r="N386" s="138"/>
    </row>
    <row r="387" spans="14:14" ht="15.75" customHeight="1" x14ac:dyDescent="0.2">
      <c r="N387" s="138"/>
    </row>
    <row r="388" spans="14:14" ht="15.75" customHeight="1" x14ac:dyDescent="0.2">
      <c r="N388" s="138"/>
    </row>
    <row r="389" spans="14:14" ht="15.75" customHeight="1" x14ac:dyDescent="0.2">
      <c r="N389" s="138"/>
    </row>
    <row r="390" spans="14:14" ht="15.75" customHeight="1" x14ac:dyDescent="0.2">
      <c r="N390" s="138"/>
    </row>
    <row r="391" spans="14:14" ht="15.75" customHeight="1" x14ac:dyDescent="0.2">
      <c r="N391" s="138"/>
    </row>
    <row r="392" spans="14:14" ht="15.75" customHeight="1" x14ac:dyDescent="0.2">
      <c r="N392" s="138"/>
    </row>
    <row r="393" spans="14:14" ht="15.75" customHeight="1" x14ac:dyDescent="0.2">
      <c r="N393" s="138"/>
    </row>
    <row r="394" spans="14:14" ht="15.75" customHeight="1" x14ac:dyDescent="0.2">
      <c r="N394" s="138"/>
    </row>
    <row r="395" spans="14:14" ht="15.75" customHeight="1" x14ac:dyDescent="0.2">
      <c r="N395" s="138"/>
    </row>
    <row r="396" spans="14:14" ht="15.75" customHeight="1" x14ac:dyDescent="0.2">
      <c r="N396" s="138"/>
    </row>
    <row r="397" spans="14:14" ht="15.75" customHeight="1" x14ac:dyDescent="0.2">
      <c r="N397" s="138"/>
    </row>
    <row r="398" spans="14:14" ht="15.75" customHeight="1" x14ac:dyDescent="0.2">
      <c r="N398" s="138"/>
    </row>
    <row r="399" spans="14:14" ht="15.75" customHeight="1" x14ac:dyDescent="0.2">
      <c r="N399" s="138"/>
    </row>
    <row r="400" spans="14:14" ht="15.75" customHeight="1" x14ac:dyDescent="0.2">
      <c r="N400" s="138"/>
    </row>
    <row r="401" spans="14:14" ht="15.75" customHeight="1" x14ac:dyDescent="0.2">
      <c r="N401" s="138"/>
    </row>
    <row r="402" spans="14:14" ht="15.75" customHeight="1" x14ac:dyDescent="0.2">
      <c r="N402" s="138"/>
    </row>
    <row r="403" spans="14:14" ht="15.75" customHeight="1" x14ac:dyDescent="0.2">
      <c r="N403" s="138"/>
    </row>
    <row r="404" spans="14:14" ht="15.75" customHeight="1" x14ac:dyDescent="0.2">
      <c r="N404" s="138"/>
    </row>
    <row r="405" spans="14:14" ht="15.75" customHeight="1" x14ac:dyDescent="0.2">
      <c r="N405" s="138"/>
    </row>
    <row r="406" spans="14:14" ht="15.75" customHeight="1" x14ac:dyDescent="0.2">
      <c r="N406" s="138"/>
    </row>
    <row r="407" spans="14:14" ht="15.75" customHeight="1" x14ac:dyDescent="0.2">
      <c r="N407" s="138"/>
    </row>
    <row r="408" spans="14:14" ht="15.75" customHeight="1" x14ac:dyDescent="0.2">
      <c r="N408" s="138"/>
    </row>
    <row r="409" spans="14:14" ht="15.75" customHeight="1" x14ac:dyDescent="0.2">
      <c r="N409" s="138"/>
    </row>
    <row r="410" spans="14:14" ht="15.75" customHeight="1" x14ac:dyDescent="0.2">
      <c r="N410" s="138"/>
    </row>
    <row r="411" spans="14:14" ht="15.75" customHeight="1" x14ac:dyDescent="0.2">
      <c r="N411" s="138"/>
    </row>
    <row r="412" spans="14:14" ht="15.75" customHeight="1" x14ac:dyDescent="0.2">
      <c r="N412" s="138"/>
    </row>
    <row r="413" spans="14:14" ht="15.75" customHeight="1" x14ac:dyDescent="0.2">
      <c r="N413" s="138"/>
    </row>
    <row r="414" spans="14:14" ht="15.75" customHeight="1" x14ac:dyDescent="0.2">
      <c r="N414" s="138"/>
    </row>
    <row r="415" spans="14:14" ht="15.75" customHeight="1" x14ac:dyDescent="0.2">
      <c r="N415" s="138"/>
    </row>
    <row r="416" spans="14:14" ht="15.75" customHeight="1" x14ac:dyDescent="0.2">
      <c r="N416" s="138"/>
    </row>
    <row r="417" spans="14:14" ht="15.75" customHeight="1" x14ac:dyDescent="0.2">
      <c r="N417" s="138"/>
    </row>
    <row r="418" spans="14:14" ht="15.75" customHeight="1" x14ac:dyDescent="0.2">
      <c r="N418" s="138"/>
    </row>
    <row r="419" spans="14:14" ht="15.75" customHeight="1" x14ac:dyDescent="0.2">
      <c r="N419" s="138"/>
    </row>
    <row r="420" spans="14:14" ht="15.75" customHeight="1" x14ac:dyDescent="0.2">
      <c r="N420" s="138"/>
    </row>
    <row r="421" spans="14:14" ht="15.75" customHeight="1" x14ac:dyDescent="0.2">
      <c r="N421" s="138"/>
    </row>
    <row r="422" spans="14:14" ht="15.75" customHeight="1" x14ac:dyDescent="0.2">
      <c r="N422" s="138"/>
    </row>
    <row r="423" spans="14:14" ht="15.75" customHeight="1" x14ac:dyDescent="0.2">
      <c r="N423" s="138"/>
    </row>
    <row r="424" spans="14:14" ht="15.75" customHeight="1" x14ac:dyDescent="0.2">
      <c r="N424" s="138"/>
    </row>
    <row r="425" spans="14:14" ht="15.75" customHeight="1" x14ac:dyDescent="0.2">
      <c r="N425" s="138"/>
    </row>
    <row r="426" spans="14:14" ht="15.75" customHeight="1" x14ac:dyDescent="0.2">
      <c r="N426" s="138"/>
    </row>
    <row r="427" spans="14:14" ht="15.75" customHeight="1" x14ac:dyDescent="0.2">
      <c r="N427" s="138"/>
    </row>
    <row r="428" spans="14:14" ht="15.75" customHeight="1" x14ac:dyDescent="0.2">
      <c r="N428" s="138"/>
    </row>
    <row r="429" spans="14:14" ht="15.75" customHeight="1" x14ac:dyDescent="0.2">
      <c r="N429" s="138"/>
    </row>
    <row r="430" spans="14:14" ht="15.75" customHeight="1" x14ac:dyDescent="0.2">
      <c r="N430" s="138"/>
    </row>
    <row r="431" spans="14:14" ht="15.75" customHeight="1" x14ac:dyDescent="0.2">
      <c r="N431" s="138"/>
    </row>
    <row r="432" spans="14:14" ht="15.75" customHeight="1" x14ac:dyDescent="0.2">
      <c r="N432" s="138"/>
    </row>
    <row r="433" spans="14:14" ht="15.75" customHeight="1" x14ac:dyDescent="0.2">
      <c r="N433" s="138"/>
    </row>
    <row r="434" spans="14:14" ht="15.75" customHeight="1" x14ac:dyDescent="0.2">
      <c r="N434" s="138"/>
    </row>
    <row r="435" spans="14:14" ht="15.75" customHeight="1" x14ac:dyDescent="0.2">
      <c r="N435" s="138"/>
    </row>
    <row r="436" spans="14:14" ht="15.75" customHeight="1" x14ac:dyDescent="0.2">
      <c r="N436" s="138"/>
    </row>
    <row r="437" spans="14:14" ht="15.75" customHeight="1" x14ac:dyDescent="0.2">
      <c r="N437" s="138"/>
    </row>
    <row r="438" spans="14:14" ht="15.75" customHeight="1" x14ac:dyDescent="0.2">
      <c r="N438" s="138"/>
    </row>
    <row r="439" spans="14:14" ht="15.75" customHeight="1" x14ac:dyDescent="0.2">
      <c r="N439" s="138"/>
    </row>
    <row r="440" spans="14:14" ht="15.75" customHeight="1" x14ac:dyDescent="0.2">
      <c r="N440" s="138"/>
    </row>
    <row r="441" spans="14:14" ht="15.75" customHeight="1" x14ac:dyDescent="0.2">
      <c r="N441" s="138"/>
    </row>
    <row r="442" spans="14:14" ht="15.75" customHeight="1" x14ac:dyDescent="0.2">
      <c r="N442" s="138"/>
    </row>
    <row r="443" spans="14:14" ht="15.75" customHeight="1" x14ac:dyDescent="0.2">
      <c r="N443" s="138"/>
    </row>
    <row r="444" spans="14:14" ht="15.75" customHeight="1" x14ac:dyDescent="0.2">
      <c r="N444" s="138"/>
    </row>
    <row r="445" spans="14:14" ht="15.75" customHeight="1" x14ac:dyDescent="0.2">
      <c r="N445" s="138"/>
    </row>
    <row r="446" spans="14:14" ht="15.75" customHeight="1" x14ac:dyDescent="0.2">
      <c r="N446" s="138"/>
    </row>
    <row r="447" spans="14:14" ht="15.75" customHeight="1" x14ac:dyDescent="0.2">
      <c r="N447" s="138"/>
    </row>
    <row r="448" spans="14:14" ht="15.75" customHeight="1" x14ac:dyDescent="0.2">
      <c r="N448" s="138"/>
    </row>
    <row r="449" spans="14:14" ht="15.75" customHeight="1" x14ac:dyDescent="0.2">
      <c r="N449" s="138"/>
    </row>
    <row r="450" spans="14:14" ht="15.75" customHeight="1" x14ac:dyDescent="0.2">
      <c r="N450" s="138"/>
    </row>
    <row r="451" spans="14:14" ht="15.75" customHeight="1" x14ac:dyDescent="0.2">
      <c r="N451" s="138"/>
    </row>
    <row r="452" spans="14:14" ht="15.75" customHeight="1" x14ac:dyDescent="0.2">
      <c r="N452" s="138"/>
    </row>
    <row r="453" spans="14:14" ht="15.75" customHeight="1" x14ac:dyDescent="0.2">
      <c r="N453" s="138"/>
    </row>
    <row r="454" spans="14:14" ht="15.75" customHeight="1" x14ac:dyDescent="0.2">
      <c r="N454" s="138"/>
    </row>
    <row r="455" spans="14:14" ht="15.75" customHeight="1" x14ac:dyDescent="0.2">
      <c r="N455" s="138"/>
    </row>
    <row r="456" spans="14:14" ht="15.75" customHeight="1" x14ac:dyDescent="0.2">
      <c r="N456" s="138"/>
    </row>
    <row r="457" spans="14:14" ht="15.75" customHeight="1" x14ac:dyDescent="0.2">
      <c r="N457" s="138"/>
    </row>
    <row r="458" spans="14:14" ht="15.75" customHeight="1" x14ac:dyDescent="0.2">
      <c r="N458" s="138"/>
    </row>
    <row r="459" spans="14:14" ht="15.75" customHeight="1" x14ac:dyDescent="0.2">
      <c r="N459" s="138"/>
    </row>
    <row r="460" spans="14:14" ht="15.75" customHeight="1" x14ac:dyDescent="0.2">
      <c r="N460" s="138"/>
    </row>
    <row r="461" spans="14:14" ht="15.75" customHeight="1" x14ac:dyDescent="0.2">
      <c r="N461" s="138"/>
    </row>
    <row r="462" spans="14:14" ht="15.75" customHeight="1" x14ac:dyDescent="0.2">
      <c r="N462" s="138"/>
    </row>
    <row r="463" spans="14:14" ht="15.75" customHeight="1" x14ac:dyDescent="0.2">
      <c r="N463" s="138"/>
    </row>
    <row r="464" spans="14:14" ht="15.75" customHeight="1" x14ac:dyDescent="0.2">
      <c r="N464" s="138"/>
    </row>
    <row r="465" spans="14:14" ht="15.75" customHeight="1" x14ac:dyDescent="0.2">
      <c r="N465" s="138"/>
    </row>
    <row r="466" spans="14:14" ht="15.75" customHeight="1" x14ac:dyDescent="0.2">
      <c r="N466" s="138"/>
    </row>
    <row r="467" spans="14:14" ht="15.75" customHeight="1" x14ac:dyDescent="0.2">
      <c r="N467" s="138"/>
    </row>
    <row r="468" spans="14:14" ht="15.75" customHeight="1" x14ac:dyDescent="0.2">
      <c r="N468" s="138"/>
    </row>
    <row r="469" spans="14:14" ht="15.75" customHeight="1" x14ac:dyDescent="0.2">
      <c r="N469" s="138"/>
    </row>
    <row r="470" spans="14:14" ht="15.75" customHeight="1" x14ac:dyDescent="0.2">
      <c r="N470" s="138"/>
    </row>
    <row r="471" spans="14:14" ht="15.75" customHeight="1" x14ac:dyDescent="0.2">
      <c r="N471" s="138"/>
    </row>
    <row r="472" spans="14:14" ht="15.75" customHeight="1" x14ac:dyDescent="0.2">
      <c r="N472" s="138"/>
    </row>
    <row r="473" spans="14:14" ht="15.75" customHeight="1" x14ac:dyDescent="0.2">
      <c r="N473" s="138"/>
    </row>
    <row r="474" spans="14:14" ht="15.75" customHeight="1" x14ac:dyDescent="0.2">
      <c r="N474" s="138"/>
    </row>
    <row r="475" spans="14:14" ht="15.75" customHeight="1" x14ac:dyDescent="0.2">
      <c r="N475" s="138"/>
    </row>
    <row r="476" spans="14:14" ht="15.75" customHeight="1" x14ac:dyDescent="0.2">
      <c r="N476" s="138"/>
    </row>
    <row r="477" spans="14:14" ht="15.75" customHeight="1" x14ac:dyDescent="0.2">
      <c r="N477" s="138"/>
    </row>
    <row r="478" spans="14:14" ht="15.75" customHeight="1" x14ac:dyDescent="0.2">
      <c r="N478" s="138"/>
    </row>
    <row r="479" spans="14:14" ht="15.75" customHeight="1" x14ac:dyDescent="0.2">
      <c r="N479" s="138"/>
    </row>
    <row r="480" spans="14:14" ht="15.75" customHeight="1" x14ac:dyDescent="0.2">
      <c r="N480" s="138"/>
    </row>
    <row r="481" spans="14:14" ht="15.75" customHeight="1" x14ac:dyDescent="0.2">
      <c r="N481" s="138"/>
    </row>
    <row r="482" spans="14:14" ht="15.75" customHeight="1" x14ac:dyDescent="0.2">
      <c r="N482" s="138"/>
    </row>
    <row r="483" spans="14:14" ht="15.75" customHeight="1" x14ac:dyDescent="0.2">
      <c r="N483" s="138"/>
    </row>
    <row r="484" spans="14:14" ht="15.75" customHeight="1" x14ac:dyDescent="0.2">
      <c r="N484" s="138"/>
    </row>
    <row r="485" spans="14:14" ht="15.75" customHeight="1" x14ac:dyDescent="0.2">
      <c r="N485" s="138"/>
    </row>
    <row r="486" spans="14:14" ht="15.75" customHeight="1" x14ac:dyDescent="0.2">
      <c r="N486" s="138"/>
    </row>
    <row r="487" spans="14:14" ht="15.75" customHeight="1" x14ac:dyDescent="0.2">
      <c r="N487" s="138"/>
    </row>
    <row r="488" spans="14:14" ht="15.75" customHeight="1" x14ac:dyDescent="0.2">
      <c r="N488" s="138"/>
    </row>
    <row r="489" spans="14:14" ht="15.75" customHeight="1" x14ac:dyDescent="0.2">
      <c r="N489" s="138"/>
    </row>
    <row r="490" spans="14:14" ht="15.75" customHeight="1" x14ac:dyDescent="0.2">
      <c r="N490" s="138"/>
    </row>
    <row r="491" spans="14:14" ht="15.75" customHeight="1" x14ac:dyDescent="0.2">
      <c r="N491" s="138"/>
    </row>
    <row r="492" spans="14:14" ht="15.75" customHeight="1" x14ac:dyDescent="0.2">
      <c r="N492" s="138"/>
    </row>
    <row r="493" spans="14:14" ht="15.75" customHeight="1" x14ac:dyDescent="0.2">
      <c r="N493" s="138"/>
    </row>
    <row r="494" spans="14:14" ht="15.75" customHeight="1" x14ac:dyDescent="0.2">
      <c r="N494" s="138"/>
    </row>
    <row r="495" spans="14:14" ht="15.75" customHeight="1" x14ac:dyDescent="0.2">
      <c r="N495" s="138"/>
    </row>
    <row r="496" spans="14:14" ht="15.75" customHeight="1" x14ac:dyDescent="0.2">
      <c r="N496" s="138"/>
    </row>
    <row r="497" spans="14:14" ht="15.75" customHeight="1" x14ac:dyDescent="0.2">
      <c r="N497" s="138"/>
    </row>
    <row r="498" spans="14:14" ht="15.75" customHeight="1" x14ac:dyDescent="0.2">
      <c r="N498" s="138"/>
    </row>
    <row r="499" spans="14:14" ht="15.75" customHeight="1" x14ac:dyDescent="0.2">
      <c r="N499" s="138"/>
    </row>
    <row r="500" spans="14:14" ht="15.75" customHeight="1" x14ac:dyDescent="0.2">
      <c r="N500" s="138"/>
    </row>
    <row r="501" spans="14:14" ht="15.75" customHeight="1" x14ac:dyDescent="0.2">
      <c r="N501" s="138"/>
    </row>
    <row r="502" spans="14:14" ht="15.75" customHeight="1" x14ac:dyDescent="0.2">
      <c r="N502" s="138"/>
    </row>
    <row r="503" spans="14:14" ht="15.75" customHeight="1" x14ac:dyDescent="0.2">
      <c r="N503" s="138"/>
    </row>
    <row r="504" spans="14:14" ht="15.75" customHeight="1" x14ac:dyDescent="0.2">
      <c r="N504" s="138"/>
    </row>
    <row r="505" spans="14:14" ht="15.75" customHeight="1" x14ac:dyDescent="0.2">
      <c r="N505" s="138"/>
    </row>
    <row r="506" spans="14:14" ht="15.75" customHeight="1" x14ac:dyDescent="0.2">
      <c r="N506" s="138"/>
    </row>
    <row r="507" spans="14:14" ht="15.75" customHeight="1" x14ac:dyDescent="0.2">
      <c r="N507" s="138"/>
    </row>
    <row r="508" spans="14:14" ht="15.75" customHeight="1" x14ac:dyDescent="0.2">
      <c r="N508" s="138"/>
    </row>
    <row r="509" spans="14:14" ht="15.75" customHeight="1" x14ac:dyDescent="0.2">
      <c r="N509" s="138"/>
    </row>
    <row r="510" spans="14:14" ht="15.75" customHeight="1" x14ac:dyDescent="0.2">
      <c r="N510" s="138"/>
    </row>
    <row r="511" spans="14:14" ht="15.75" customHeight="1" x14ac:dyDescent="0.2">
      <c r="N511" s="138"/>
    </row>
    <row r="512" spans="14:14" ht="15.75" customHeight="1" x14ac:dyDescent="0.2">
      <c r="N512" s="138"/>
    </row>
    <row r="513" spans="14:14" ht="15.75" customHeight="1" x14ac:dyDescent="0.2">
      <c r="N513" s="138"/>
    </row>
    <row r="514" spans="14:14" ht="15.75" customHeight="1" x14ac:dyDescent="0.2">
      <c r="N514" s="138"/>
    </row>
    <row r="515" spans="14:14" ht="15.75" customHeight="1" x14ac:dyDescent="0.2">
      <c r="N515" s="138"/>
    </row>
    <row r="516" spans="14:14" ht="15.75" customHeight="1" x14ac:dyDescent="0.2">
      <c r="N516" s="138"/>
    </row>
    <row r="517" spans="14:14" ht="15.75" customHeight="1" x14ac:dyDescent="0.2">
      <c r="N517" s="138"/>
    </row>
    <row r="518" spans="14:14" ht="15.75" customHeight="1" x14ac:dyDescent="0.2">
      <c r="N518" s="138"/>
    </row>
    <row r="519" spans="14:14" ht="15.75" customHeight="1" x14ac:dyDescent="0.2">
      <c r="N519" s="138"/>
    </row>
    <row r="520" spans="14:14" ht="15.75" customHeight="1" x14ac:dyDescent="0.2">
      <c r="N520" s="138"/>
    </row>
    <row r="521" spans="14:14" ht="15.75" customHeight="1" x14ac:dyDescent="0.2">
      <c r="N521" s="138"/>
    </row>
    <row r="522" spans="14:14" ht="15.75" customHeight="1" x14ac:dyDescent="0.2">
      <c r="N522" s="138"/>
    </row>
    <row r="523" spans="14:14" ht="15.75" customHeight="1" x14ac:dyDescent="0.2">
      <c r="N523" s="138"/>
    </row>
    <row r="524" spans="14:14" ht="15.75" customHeight="1" x14ac:dyDescent="0.2">
      <c r="N524" s="138"/>
    </row>
    <row r="525" spans="14:14" ht="15.75" customHeight="1" x14ac:dyDescent="0.2">
      <c r="N525" s="138"/>
    </row>
    <row r="526" spans="14:14" ht="15.75" customHeight="1" x14ac:dyDescent="0.2">
      <c r="N526" s="138"/>
    </row>
    <row r="527" spans="14:14" ht="15.75" customHeight="1" x14ac:dyDescent="0.2">
      <c r="N527" s="138"/>
    </row>
    <row r="528" spans="14:14" ht="15.75" customHeight="1" x14ac:dyDescent="0.2">
      <c r="N528" s="138"/>
    </row>
    <row r="529" spans="14:14" ht="15.75" customHeight="1" x14ac:dyDescent="0.2">
      <c r="N529" s="138"/>
    </row>
    <row r="530" spans="14:14" ht="15.75" customHeight="1" x14ac:dyDescent="0.2">
      <c r="N530" s="138"/>
    </row>
    <row r="531" spans="14:14" ht="15.75" customHeight="1" x14ac:dyDescent="0.2">
      <c r="N531" s="138"/>
    </row>
    <row r="532" spans="14:14" ht="15.75" customHeight="1" x14ac:dyDescent="0.2">
      <c r="N532" s="138"/>
    </row>
    <row r="533" spans="14:14" ht="15.75" customHeight="1" x14ac:dyDescent="0.2">
      <c r="N533" s="138"/>
    </row>
    <row r="534" spans="14:14" ht="15.75" customHeight="1" x14ac:dyDescent="0.2">
      <c r="N534" s="138"/>
    </row>
    <row r="535" spans="14:14" ht="15.75" customHeight="1" x14ac:dyDescent="0.2">
      <c r="N535" s="138"/>
    </row>
    <row r="536" spans="14:14" ht="15.75" customHeight="1" x14ac:dyDescent="0.2">
      <c r="N536" s="138"/>
    </row>
    <row r="537" spans="14:14" ht="15.75" customHeight="1" x14ac:dyDescent="0.2">
      <c r="N537" s="138"/>
    </row>
    <row r="538" spans="14:14" ht="15.75" customHeight="1" x14ac:dyDescent="0.2">
      <c r="N538" s="138"/>
    </row>
    <row r="539" spans="14:14" ht="15.75" customHeight="1" x14ac:dyDescent="0.2">
      <c r="N539" s="138"/>
    </row>
    <row r="540" spans="14:14" ht="15.75" customHeight="1" x14ac:dyDescent="0.2">
      <c r="N540" s="138"/>
    </row>
    <row r="541" spans="14:14" ht="15.75" customHeight="1" x14ac:dyDescent="0.2">
      <c r="N541" s="138"/>
    </row>
    <row r="542" spans="14:14" ht="15.75" customHeight="1" x14ac:dyDescent="0.2">
      <c r="N542" s="138"/>
    </row>
    <row r="543" spans="14:14" ht="15.75" customHeight="1" x14ac:dyDescent="0.2">
      <c r="N543" s="138"/>
    </row>
    <row r="544" spans="14:14" ht="15.75" customHeight="1" x14ac:dyDescent="0.2">
      <c r="N544" s="138"/>
    </row>
    <row r="545" spans="14:14" ht="15.75" customHeight="1" x14ac:dyDescent="0.2">
      <c r="N545" s="138"/>
    </row>
    <row r="546" spans="14:14" ht="15.75" customHeight="1" x14ac:dyDescent="0.2">
      <c r="N546" s="138"/>
    </row>
    <row r="547" spans="14:14" ht="15.75" customHeight="1" x14ac:dyDescent="0.2">
      <c r="N547" s="138"/>
    </row>
    <row r="548" spans="14:14" ht="15.75" customHeight="1" x14ac:dyDescent="0.2">
      <c r="N548" s="138"/>
    </row>
    <row r="549" spans="14:14" ht="15.75" customHeight="1" x14ac:dyDescent="0.2">
      <c r="N549" s="138"/>
    </row>
    <row r="550" spans="14:14" ht="15.75" customHeight="1" x14ac:dyDescent="0.2">
      <c r="N550" s="138"/>
    </row>
    <row r="551" spans="14:14" ht="15.75" customHeight="1" x14ac:dyDescent="0.2">
      <c r="N551" s="138"/>
    </row>
    <row r="552" spans="14:14" ht="15.75" customHeight="1" x14ac:dyDescent="0.2">
      <c r="N552" s="138"/>
    </row>
    <row r="553" spans="14:14" ht="15.75" customHeight="1" x14ac:dyDescent="0.2">
      <c r="N553" s="138"/>
    </row>
    <row r="554" spans="14:14" ht="15.75" customHeight="1" x14ac:dyDescent="0.2">
      <c r="N554" s="138"/>
    </row>
    <row r="555" spans="14:14" ht="15.75" customHeight="1" x14ac:dyDescent="0.2">
      <c r="N555" s="138"/>
    </row>
    <row r="556" spans="14:14" ht="15.75" customHeight="1" x14ac:dyDescent="0.2">
      <c r="N556" s="138"/>
    </row>
    <row r="557" spans="14:14" ht="15.75" customHeight="1" x14ac:dyDescent="0.2">
      <c r="N557" s="138"/>
    </row>
    <row r="558" spans="14:14" ht="15.75" customHeight="1" x14ac:dyDescent="0.2">
      <c r="N558" s="138"/>
    </row>
    <row r="559" spans="14:14" ht="15.75" customHeight="1" x14ac:dyDescent="0.2">
      <c r="N559" s="138"/>
    </row>
    <row r="560" spans="14:14" ht="15.75" customHeight="1" x14ac:dyDescent="0.2">
      <c r="N560" s="138"/>
    </row>
    <row r="561" spans="14:14" ht="15.75" customHeight="1" x14ac:dyDescent="0.2">
      <c r="N561" s="138"/>
    </row>
    <row r="562" spans="14:14" ht="15.75" customHeight="1" x14ac:dyDescent="0.2">
      <c r="N562" s="138"/>
    </row>
    <row r="563" spans="14:14" ht="15.75" customHeight="1" x14ac:dyDescent="0.2">
      <c r="N563" s="138"/>
    </row>
    <row r="564" spans="14:14" ht="15.75" customHeight="1" x14ac:dyDescent="0.2">
      <c r="N564" s="138"/>
    </row>
    <row r="565" spans="14:14" ht="15.75" customHeight="1" x14ac:dyDescent="0.2">
      <c r="N565" s="138"/>
    </row>
    <row r="566" spans="14:14" ht="15.75" customHeight="1" x14ac:dyDescent="0.2">
      <c r="N566" s="138"/>
    </row>
    <row r="567" spans="14:14" ht="15.75" customHeight="1" x14ac:dyDescent="0.2">
      <c r="N567" s="138"/>
    </row>
    <row r="568" spans="14:14" ht="15.75" customHeight="1" x14ac:dyDescent="0.2">
      <c r="N568" s="138"/>
    </row>
    <row r="569" spans="14:14" ht="15.75" customHeight="1" x14ac:dyDescent="0.2">
      <c r="N569" s="138"/>
    </row>
    <row r="570" spans="14:14" ht="15.75" customHeight="1" x14ac:dyDescent="0.2">
      <c r="N570" s="138"/>
    </row>
    <row r="571" spans="14:14" ht="15.75" customHeight="1" x14ac:dyDescent="0.2">
      <c r="N571" s="138"/>
    </row>
    <row r="572" spans="14:14" ht="15.75" customHeight="1" x14ac:dyDescent="0.2">
      <c r="N572" s="138"/>
    </row>
    <row r="573" spans="14:14" ht="15.75" customHeight="1" x14ac:dyDescent="0.2">
      <c r="N573" s="138"/>
    </row>
    <row r="574" spans="14:14" ht="15.75" customHeight="1" x14ac:dyDescent="0.2">
      <c r="N574" s="138"/>
    </row>
    <row r="575" spans="14:14" ht="15.75" customHeight="1" x14ac:dyDescent="0.2">
      <c r="N575" s="138"/>
    </row>
    <row r="576" spans="14:14" ht="15.75" customHeight="1" x14ac:dyDescent="0.2">
      <c r="N576" s="138"/>
    </row>
    <row r="577" spans="14:14" ht="15.75" customHeight="1" x14ac:dyDescent="0.2">
      <c r="N577" s="138"/>
    </row>
    <row r="578" spans="14:14" ht="15.75" customHeight="1" x14ac:dyDescent="0.2">
      <c r="N578" s="138"/>
    </row>
    <row r="579" spans="14:14" ht="15.75" customHeight="1" x14ac:dyDescent="0.2">
      <c r="N579" s="138"/>
    </row>
    <row r="580" spans="14:14" ht="15.75" customHeight="1" x14ac:dyDescent="0.2">
      <c r="N580" s="138"/>
    </row>
    <row r="581" spans="14:14" ht="15.75" customHeight="1" x14ac:dyDescent="0.2">
      <c r="N581" s="138"/>
    </row>
    <row r="582" spans="14:14" ht="15.75" customHeight="1" x14ac:dyDescent="0.2">
      <c r="N582" s="138"/>
    </row>
    <row r="583" spans="14:14" ht="15.75" customHeight="1" x14ac:dyDescent="0.2">
      <c r="N583" s="138"/>
    </row>
    <row r="584" spans="14:14" ht="15.75" customHeight="1" x14ac:dyDescent="0.2">
      <c r="N584" s="138"/>
    </row>
    <row r="585" spans="14:14" ht="15.75" customHeight="1" x14ac:dyDescent="0.2">
      <c r="N585" s="138"/>
    </row>
    <row r="586" spans="14:14" ht="15.75" customHeight="1" x14ac:dyDescent="0.2">
      <c r="N586" s="138"/>
    </row>
    <row r="587" spans="14:14" ht="15.75" customHeight="1" x14ac:dyDescent="0.2">
      <c r="N587" s="138"/>
    </row>
    <row r="588" spans="14:14" ht="15.75" customHeight="1" x14ac:dyDescent="0.2">
      <c r="N588" s="138"/>
    </row>
    <row r="589" spans="14:14" ht="15.75" customHeight="1" x14ac:dyDescent="0.2">
      <c r="N589" s="138"/>
    </row>
    <row r="590" spans="14:14" ht="15.75" customHeight="1" x14ac:dyDescent="0.2">
      <c r="N590" s="138"/>
    </row>
    <row r="591" spans="14:14" ht="15.75" customHeight="1" x14ac:dyDescent="0.2">
      <c r="N591" s="138"/>
    </row>
    <row r="592" spans="14:14" ht="15.75" customHeight="1" x14ac:dyDescent="0.2">
      <c r="N592" s="138"/>
    </row>
    <row r="593" spans="14:14" ht="15.75" customHeight="1" x14ac:dyDescent="0.2">
      <c r="N593" s="138"/>
    </row>
    <row r="594" spans="14:14" ht="15.75" customHeight="1" x14ac:dyDescent="0.2">
      <c r="N594" s="138"/>
    </row>
    <row r="595" spans="14:14" ht="15.75" customHeight="1" x14ac:dyDescent="0.2">
      <c r="N595" s="138"/>
    </row>
    <row r="596" spans="14:14" ht="15.75" customHeight="1" x14ac:dyDescent="0.2">
      <c r="N596" s="138"/>
    </row>
    <row r="597" spans="14:14" ht="15.75" customHeight="1" x14ac:dyDescent="0.2">
      <c r="N597" s="138"/>
    </row>
    <row r="598" spans="14:14" ht="15.75" customHeight="1" x14ac:dyDescent="0.2">
      <c r="N598" s="138"/>
    </row>
    <row r="599" spans="14:14" ht="15.75" customHeight="1" x14ac:dyDescent="0.2">
      <c r="N599" s="138"/>
    </row>
    <row r="600" spans="14:14" ht="15.75" customHeight="1" x14ac:dyDescent="0.2">
      <c r="N600" s="138"/>
    </row>
    <row r="601" spans="14:14" ht="15.75" customHeight="1" x14ac:dyDescent="0.2">
      <c r="N601" s="138"/>
    </row>
    <row r="602" spans="14:14" ht="15.75" customHeight="1" x14ac:dyDescent="0.2">
      <c r="N602" s="138"/>
    </row>
    <row r="603" spans="14:14" ht="15.75" customHeight="1" x14ac:dyDescent="0.2">
      <c r="N603" s="138"/>
    </row>
    <row r="604" spans="14:14" ht="15.75" customHeight="1" x14ac:dyDescent="0.2">
      <c r="N604" s="138"/>
    </row>
    <row r="605" spans="14:14" ht="15.75" customHeight="1" x14ac:dyDescent="0.2">
      <c r="N605" s="138"/>
    </row>
    <row r="606" spans="14:14" ht="15.75" customHeight="1" x14ac:dyDescent="0.2">
      <c r="N606" s="138"/>
    </row>
    <row r="607" spans="14:14" ht="15.75" customHeight="1" x14ac:dyDescent="0.2">
      <c r="N607" s="138"/>
    </row>
    <row r="608" spans="14:14" ht="15.75" customHeight="1" x14ac:dyDescent="0.2">
      <c r="N608" s="138"/>
    </row>
    <row r="609" spans="14:14" ht="15.75" customHeight="1" x14ac:dyDescent="0.2">
      <c r="N609" s="138"/>
    </row>
    <row r="610" spans="14:14" ht="15.75" customHeight="1" x14ac:dyDescent="0.2">
      <c r="N610" s="138"/>
    </row>
    <row r="611" spans="14:14" ht="15.75" customHeight="1" x14ac:dyDescent="0.2">
      <c r="N611" s="138"/>
    </row>
    <row r="612" spans="14:14" ht="15.75" customHeight="1" x14ac:dyDescent="0.2">
      <c r="N612" s="138"/>
    </row>
    <row r="613" spans="14:14" ht="15.75" customHeight="1" x14ac:dyDescent="0.2">
      <c r="N613" s="138"/>
    </row>
    <row r="614" spans="14:14" ht="15.75" customHeight="1" x14ac:dyDescent="0.2">
      <c r="N614" s="138"/>
    </row>
    <row r="615" spans="14:14" ht="15.75" customHeight="1" x14ac:dyDescent="0.2">
      <c r="N615" s="138"/>
    </row>
    <row r="616" spans="14:14" ht="15.75" customHeight="1" x14ac:dyDescent="0.2">
      <c r="N616" s="138"/>
    </row>
    <row r="617" spans="14:14" ht="15.75" customHeight="1" x14ac:dyDescent="0.2">
      <c r="N617" s="138"/>
    </row>
    <row r="618" spans="14:14" ht="15.75" customHeight="1" x14ac:dyDescent="0.2">
      <c r="N618" s="138"/>
    </row>
    <row r="619" spans="14:14" ht="15.75" customHeight="1" x14ac:dyDescent="0.2">
      <c r="N619" s="138"/>
    </row>
    <row r="620" spans="14:14" ht="15.75" customHeight="1" x14ac:dyDescent="0.2">
      <c r="N620" s="138"/>
    </row>
    <row r="621" spans="14:14" ht="15.75" customHeight="1" x14ac:dyDescent="0.2">
      <c r="N621" s="138"/>
    </row>
    <row r="622" spans="14:14" ht="15.75" customHeight="1" x14ac:dyDescent="0.2">
      <c r="N622" s="138"/>
    </row>
    <row r="623" spans="14:14" ht="15.75" customHeight="1" x14ac:dyDescent="0.2">
      <c r="N623" s="138"/>
    </row>
    <row r="624" spans="14:14" ht="15.75" customHeight="1" x14ac:dyDescent="0.2">
      <c r="N624" s="138"/>
    </row>
    <row r="625" spans="14:14" ht="15.75" customHeight="1" x14ac:dyDescent="0.2">
      <c r="N625" s="138"/>
    </row>
    <row r="626" spans="14:14" ht="15.75" customHeight="1" x14ac:dyDescent="0.2">
      <c r="N626" s="138"/>
    </row>
    <row r="627" spans="14:14" ht="15.75" customHeight="1" x14ac:dyDescent="0.2">
      <c r="N627" s="138"/>
    </row>
    <row r="628" spans="14:14" ht="15.75" customHeight="1" x14ac:dyDescent="0.2">
      <c r="N628" s="138"/>
    </row>
    <row r="629" spans="14:14" ht="15.75" customHeight="1" x14ac:dyDescent="0.2">
      <c r="N629" s="138"/>
    </row>
    <row r="630" spans="14:14" ht="15.75" customHeight="1" x14ac:dyDescent="0.2">
      <c r="N630" s="138"/>
    </row>
    <row r="631" spans="14:14" ht="15.75" customHeight="1" x14ac:dyDescent="0.2">
      <c r="N631" s="138"/>
    </row>
    <row r="632" spans="14:14" ht="15.75" customHeight="1" x14ac:dyDescent="0.2">
      <c r="N632" s="138"/>
    </row>
    <row r="633" spans="14:14" ht="15.75" customHeight="1" x14ac:dyDescent="0.2">
      <c r="N633" s="138"/>
    </row>
    <row r="634" spans="14:14" ht="15.75" customHeight="1" x14ac:dyDescent="0.2">
      <c r="N634" s="138"/>
    </row>
    <row r="635" spans="14:14" ht="15.75" customHeight="1" x14ac:dyDescent="0.2">
      <c r="N635" s="138"/>
    </row>
    <row r="636" spans="14:14" ht="15.75" customHeight="1" x14ac:dyDescent="0.2">
      <c r="N636" s="138"/>
    </row>
    <row r="637" spans="14:14" ht="15.75" customHeight="1" x14ac:dyDescent="0.2">
      <c r="N637" s="138"/>
    </row>
    <row r="638" spans="14:14" ht="15.75" customHeight="1" x14ac:dyDescent="0.2">
      <c r="N638" s="138"/>
    </row>
    <row r="639" spans="14:14" ht="15.75" customHeight="1" x14ac:dyDescent="0.2">
      <c r="N639" s="138"/>
    </row>
    <row r="640" spans="14:14" ht="15.75" customHeight="1" x14ac:dyDescent="0.2">
      <c r="N640" s="138"/>
    </row>
    <row r="641" spans="14:14" ht="15.75" customHeight="1" x14ac:dyDescent="0.2">
      <c r="N641" s="138"/>
    </row>
    <row r="642" spans="14:14" ht="15.75" customHeight="1" x14ac:dyDescent="0.2">
      <c r="N642" s="138"/>
    </row>
    <row r="643" spans="14:14" ht="15.75" customHeight="1" x14ac:dyDescent="0.2">
      <c r="N643" s="138"/>
    </row>
    <row r="644" spans="14:14" ht="15.75" customHeight="1" x14ac:dyDescent="0.2">
      <c r="N644" s="138"/>
    </row>
    <row r="645" spans="14:14" ht="15.75" customHeight="1" x14ac:dyDescent="0.2">
      <c r="N645" s="138"/>
    </row>
    <row r="646" spans="14:14" ht="15.75" customHeight="1" x14ac:dyDescent="0.2">
      <c r="N646" s="138"/>
    </row>
    <row r="647" spans="14:14" ht="15.75" customHeight="1" x14ac:dyDescent="0.2">
      <c r="N647" s="138"/>
    </row>
    <row r="648" spans="14:14" ht="15.75" customHeight="1" x14ac:dyDescent="0.2">
      <c r="N648" s="138"/>
    </row>
    <row r="649" spans="14:14" ht="15.75" customHeight="1" x14ac:dyDescent="0.2">
      <c r="N649" s="138"/>
    </row>
    <row r="650" spans="14:14" ht="15.75" customHeight="1" x14ac:dyDescent="0.2">
      <c r="N650" s="138"/>
    </row>
    <row r="651" spans="14:14" ht="15.75" customHeight="1" x14ac:dyDescent="0.2">
      <c r="N651" s="138"/>
    </row>
    <row r="652" spans="14:14" ht="15.75" customHeight="1" x14ac:dyDescent="0.2">
      <c r="N652" s="138"/>
    </row>
    <row r="653" spans="14:14" ht="15.75" customHeight="1" x14ac:dyDescent="0.2">
      <c r="N653" s="138"/>
    </row>
    <row r="654" spans="14:14" ht="15.75" customHeight="1" x14ac:dyDescent="0.2">
      <c r="N654" s="138"/>
    </row>
    <row r="655" spans="14:14" ht="15.75" customHeight="1" x14ac:dyDescent="0.2">
      <c r="N655" s="138"/>
    </row>
    <row r="656" spans="14:14" ht="15.75" customHeight="1" x14ac:dyDescent="0.2">
      <c r="N656" s="138"/>
    </row>
    <row r="657" spans="14:14" ht="15.75" customHeight="1" x14ac:dyDescent="0.2">
      <c r="N657" s="138"/>
    </row>
    <row r="658" spans="14:14" ht="15.75" customHeight="1" x14ac:dyDescent="0.2">
      <c r="N658" s="138"/>
    </row>
    <row r="659" spans="14:14" ht="15.75" customHeight="1" x14ac:dyDescent="0.2">
      <c r="N659" s="138"/>
    </row>
    <row r="660" spans="14:14" ht="15.75" customHeight="1" x14ac:dyDescent="0.2">
      <c r="N660" s="138"/>
    </row>
    <row r="661" spans="14:14" ht="15.75" customHeight="1" x14ac:dyDescent="0.2">
      <c r="N661" s="138"/>
    </row>
    <row r="662" spans="14:14" ht="15.75" customHeight="1" x14ac:dyDescent="0.2">
      <c r="N662" s="138"/>
    </row>
    <row r="663" spans="14:14" ht="15.75" customHeight="1" x14ac:dyDescent="0.2">
      <c r="N663" s="138"/>
    </row>
    <row r="664" spans="14:14" ht="15.75" customHeight="1" x14ac:dyDescent="0.2">
      <c r="N664" s="138"/>
    </row>
    <row r="665" spans="14:14" ht="15.75" customHeight="1" x14ac:dyDescent="0.2">
      <c r="N665" s="138"/>
    </row>
    <row r="666" spans="14:14" ht="15.75" customHeight="1" x14ac:dyDescent="0.2">
      <c r="N666" s="138"/>
    </row>
    <row r="667" spans="14:14" ht="15.75" customHeight="1" x14ac:dyDescent="0.2">
      <c r="N667" s="138"/>
    </row>
    <row r="668" spans="14:14" ht="15.75" customHeight="1" x14ac:dyDescent="0.2">
      <c r="N668" s="138"/>
    </row>
    <row r="669" spans="14:14" ht="15.75" customHeight="1" x14ac:dyDescent="0.2">
      <c r="N669" s="138"/>
    </row>
    <row r="670" spans="14:14" ht="15.75" customHeight="1" x14ac:dyDescent="0.2">
      <c r="N670" s="138"/>
    </row>
    <row r="671" spans="14:14" ht="15.75" customHeight="1" x14ac:dyDescent="0.2">
      <c r="N671" s="138"/>
    </row>
    <row r="672" spans="14:14" ht="15.75" customHeight="1" x14ac:dyDescent="0.2">
      <c r="N672" s="138"/>
    </row>
    <row r="673" spans="14:14" ht="15.75" customHeight="1" x14ac:dyDescent="0.2">
      <c r="N673" s="138"/>
    </row>
    <row r="674" spans="14:14" ht="15.75" customHeight="1" x14ac:dyDescent="0.2">
      <c r="N674" s="138"/>
    </row>
    <row r="675" spans="14:14" ht="15.75" customHeight="1" x14ac:dyDescent="0.2">
      <c r="N675" s="138"/>
    </row>
    <row r="676" spans="14:14" ht="15.75" customHeight="1" x14ac:dyDescent="0.2">
      <c r="N676" s="138"/>
    </row>
    <row r="677" spans="14:14" ht="15.75" customHeight="1" x14ac:dyDescent="0.2">
      <c r="N677" s="138"/>
    </row>
    <row r="678" spans="14:14" ht="15.75" customHeight="1" x14ac:dyDescent="0.2">
      <c r="N678" s="138"/>
    </row>
    <row r="679" spans="14:14" ht="15.75" customHeight="1" x14ac:dyDescent="0.2">
      <c r="N679" s="138"/>
    </row>
    <row r="680" spans="14:14" ht="15.75" customHeight="1" x14ac:dyDescent="0.2">
      <c r="N680" s="138"/>
    </row>
    <row r="681" spans="14:14" ht="15.75" customHeight="1" x14ac:dyDescent="0.2"/>
    <row r="682" spans="14:14" ht="15.75" customHeight="1" x14ac:dyDescent="0.2"/>
    <row r="683" spans="14:14" ht="15.75" customHeight="1" x14ac:dyDescent="0.2"/>
    <row r="684" spans="14:14" ht="15.75" customHeight="1" x14ac:dyDescent="0.2"/>
    <row r="685" spans="14:14" ht="15.75" customHeight="1" x14ac:dyDescent="0.2"/>
    <row r="686" spans="14:14" ht="15.75" customHeight="1" x14ac:dyDescent="0.2"/>
    <row r="687" spans="14:14" ht="15.75" customHeight="1" x14ac:dyDescent="0.2"/>
    <row r="688" spans="14:14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</sheetData>
  <mergeCells count="14">
    <mergeCell ref="N4:N5"/>
    <mergeCell ref="A2:O2"/>
    <mergeCell ref="A3:A6"/>
    <mergeCell ref="E3:O3"/>
    <mergeCell ref="E4:E5"/>
    <mergeCell ref="F4:F5"/>
    <mergeCell ref="G4:G5"/>
    <mergeCell ref="H4:H5"/>
    <mergeCell ref="O4:O5"/>
    <mergeCell ref="I4:I5"/>
    <mergeCell ref="J4:J5"/>
    <mergeCell ref="K4:K5"/>
    <mergeCell ref="L4:L5"/>
    <mergeCell ref="M4:M5"/>
  </mergeCells>
  <dataValidations count="2">
    <dataValidation type="list" allowBlank="1" showErrorMessage="1" sqref="B12:B13 B15:B16 B18:B25 B27 B29:B33 B35:B37 B40:B42 B45:B46 B48:B50 B52:B53">
      <formula1>types</formula1>
    </dataValidation>
    <dataValidation type="list" allowBlank="1" showErrorMessage="1" sqref="N1 N4 N6 M7 N55:N680">
      <formula1>serials</formula1>
    </dataValidation>
  </dataValidations>
  <pageMargins left="0.55118110236220474" right="0.55118110236220474" top="0.98425196850393704" bottom="0.98425196850393704" header="0" footer="0"/>
  <pageSetup paperSize="9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46" workbookViewId="0">
      <selection activeCell="O21" sqref="O21"/>
    </sheetView>
  </sheetViews>
  <sheetFormatPr defaultColWidth="14.42578125" defaultRowHeight="15" customHeight="1" x14ac:dyDescent="0.2"/>
  <cols>
    <col min="1" max="1" width="55.85546875" customWidth="1"/>
    <col min="2" max="2" width="33.140625" hidden="1" customWidth="1"/>
    <col min="3" max="3" width="12.5703125" hidden="1" customWidth="1"/>
    <col min="4" max="4" width="26.7109375" hidden="1" customWidth="1"/>
    <col min="5" max="5" width="12.85546875" customWidth="1"/>
    <col min="6" max="6" width="14.42578125" customWidth="1"/>
    <col min="7" max="7" width="15.140625" customWidth="1"/>
    <col min="8" max="8" width="9.85546875" customWidth="1"/>
    <col min="9" max="9" width="12.7109375" customWidth="1"/>
    <col min="10" max="10" width="8.7109375" customWidth="1"/>
    <col min="11" max="11" width="9.85546875" customWidth="1"/>
    <col min="12" max="12" width="9.42578125" customWidth="1"/>
    <col min="13" max="26" width="8.7109375" customWidth="1"/>
  </cols>
  <sheetData>
    <row r="1" spans="1:26" ht="14.25" customHeight="1" x14ac:dyDescent="0.2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26" ht="37.5" customHeight="1" x14ac:dyDescent="0.2">
      <c r="A2" s="387" t="s">
        <v>1</v>
      </c>
      <c r="B2" s="140"/>
      <c r="C2" s="140"/>
      <c r="D2" s="140"/>
      <c r="E2" s="381" t="s">
        <v>145</v>
      </c>
      <c r="F2" s="364"/>
      <c r="G2" s="365"/>
      <c r="H2" s="381" t="s">
        <v>146</v>
      </c>
      <c r="I2" s="364"/>
      <c r="J2" s="364"/>
      <c r="K2" s="364"/>
      <c r="L2" s="365"/>
    </row>
    <row r="3" spans="1:26" ht="12.75" customHeight="1" x14ac:dyDescent="0.2">
      <c r="A3" s="369"/>
      <c r="B3" s="97"/>
      <c r="C3" s="97"/>
      <c r="D3" s="97"/>
      <c r="E3" s="384" t="s">
        <v>147</v>
      </c>
      <c r="F3" s="384" t="s">
        <v>148</v>
      </c>
      <c r="G3" s="384" t="s">
        <v>149</v>
      </c>
      <c r="H3" s="384" t="s">
        <v>128</v>
      </c>
      <c r="I3" s="384" t="s">
        <v>129</v>
      </c>
      <c r="J3" s="384" t="s">
        <v>150</v>
      </c>
      <c r="K3" s="384" t="s">
        <v>151</v>
      </c>
      <c r="L3" s="384" t="s">
        <v>152</v>
      </c>
    </row>
    <row r="4" spans="1:26" ht="103.5" customHeight="1" x14ac:dyDescent="0.2">
      <c r="A4" s="369"/>
      <c r="B4" s="97"/>
      <c r="C4" s="97"/>
      <c r="D4" s="97"/>
      <c r="E4" s="370"/>
      <c r="F4" s="370"/>
      <c r="G4" s="370"/>
      <c r="H4" s="370"/>
      <c r="I4" s="370"/>
      <c r="J4" s="370"/>
      <c r="K4" s="370"/>
      <c r="L4" s="370"/>
    </row>
    <row r="5" spans="1:26" ht="95.25" hidden="1" customHeight="1" x14ac:dyDescent="0.2">
      <c r="A5" s="369"/>
      <c r="B5" s="10"/>
      <c r="C5" s="10"/>
      <c r="D5" s="10"/>
      <c r="E5" s="141" t="s">
        <v>153</v>
      </c>
      <c r="F5" s="141" t="s">
        <v>154</v>
      </c>
      <c r="G5" s="141" t="s">
        <v>155</v>
      </c>
      <c r="H5" s="141" t="s">
        <v>156</v>
      </c>
      <c r="I5" s="142" t="s">
        <v>157</v>
      </c>
      <c r="J5" s="142" t="s">
        <v>158</v>
      </c>
      <c r="K5" s="142" t="s">
        <v>159</v>
      </c>
      <c r="L5" s="142" t="s">
        <v>160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hidden="1" customHeight="1" x14ac:dyDescent="0.2">
      <c r="A6" s="369"/>
      <c r="B6" s="10"/>
      <c r="C6" s="10"/>
      <c r="D6" s="10"/>
      <c r="E6" s="73" t="e">
        <f t="shared" ref="E6:L6" si="0">VLOOKUP(E5,#REF!,2,FALSE)</f>
        <v>#REF!</v>
      </c>
      <c r="F6" s="73" t="e">
        <f t="shared" si="0"/>
        <v>#REF!</v>
      </c>
      <c r="G6" s="73" t="e">
        <f t="shared" si="0"/>
        <v>#REF!</v>
      </c>
      <c r="H6" s="73" t="e">
        <f t="shared" si="0"/>
        <v>#REF!</v>
      </c>
      <c r="I6" s="73" t="e">
        <f t="shared" si="0"/>
        <v>#REF!</v>
      </c>
      <c r="J6" s="73" t="e">
        <f t="shared" si="0"/>
        <v>#REF!</v>
      </c>
      <c r="K6" s="73" t="e">
        <f t="shared" si="0"/>
        <v>#REF!</v>
      </c>
      <c r="L6" s="73" t="e">
        <f t="shared" si="0"/>
        <v>#REF!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hidden="1" customHeight="1" x14ac:dyDescent="0.2">
      <c r="A7" s="369"/>
      <c r="B7" s="10"/>
      <c r="C7" s="10"/>
      <c r="D7" s="10"/>
      <c r="E7" s="10"/>
      <c r="F7" s="10"/>
      <c r="G7" s="10"/>
      <c r="H7" s="10"/>
      <c r="I7" s="143"/>
      <c r="J7" s="143"/>
      <c r="K7" s="143"/>
      <c r="L7" s="14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hidden="1" customHeight="1" x14ac:dyDescent="0.2">
      <c r="A8" s="369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7" t="s">
        <v>161</v>
      </c>
      <c r="B9" s="7"/>
      <c r="C9" s="7"/>
      <c r="D9" s="7"/>
      <c r="E9" s="7">
        <v>42</v>
      </c>
      <c r="F9" s="7">
        <v>43</v>
      </c>
      <c r="G9" s="7">
        <v>44</v>
      </c>
      <c r="H9" s="144">
        <v>45</v>
      </c>
      <c r="I9" s="144">
        <v>46</v>
      </c>
      <c r="J9" s="144">
        <v>47</v>
      </c>
      <c r="K9" s="145">
        <v>48</v>
      </c>
      <c r="L9" s="144">
        <v>49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hidden="1" customHeight="1" x14ac:dyDescent="0.2">
      <c r="A10" s="10" t="s">
        <v>17</v>
      </c>
      <c r="B10" s="10"/>
      <c r="C10" s="10"/>
      <c r="D10" s="10"/>
      <c r="E10" s="73"/>
      <c r="F10" s="73"/>
      <c r="G10" s="73"/>
      <c r="H10" s="73"/>
      <c r="I10" s="73"/>
      <c r="J10" s="73"/>
      <c r="K10" s="73"/>
      <c r="L10" s="73"/>
      <c r="M10" s="115"/>
      <c r="N10" s="9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hidden="1" customHeight="1" x14ac:dyDescent="0.2">
      <c r="A11" s="10" t="s">
        <v>18</v>
      </c>
      <c r="B11" s="10"/>
      <c r="C11" s="10"/>
      <c r="D11" s="10"/>
      <c r="E11" s="10"/>
      <c r="F11" s="75"/>
      <c r="G11" s="10"/>
      <c r="H11" s="10"/>
      <c r="I11" s="10"/>
      <c r="J11" s="10"/>
      <c r="K11" s="10"/>
      <c r="L11" s="10"/>
      <c r="M11" s="115"/>
      <c r="N11" s="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hidden="1" customHeight="1" x14ac:dyDescent="0.2">
      <c r="A12" s="10" t="s">
        <v>19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5"/>
      <c r="N12" s="9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13" t="s">
        <v>20</v>
      </c>
      <c r="B13" s="146"/>
      <c r="C13" s="146"/>
      <c r="D13" s="15"/>
      <c r="E13" s="256">
        <f t="shared" ref="E13:L13" si="1">SUM(E14:E15)</f>
        <v>13</v>
      </c>
      <c r="F13" s="256">
        <f t="shared" si="1"/>
        <v>7</v>
      </c>
      <c r="G13" s="256">
        <f t="shared" si="1"/>
        <v>8489</v>
      </c>
      <c r="H13" s="256">
        <f t="shared" si="1"/>
        <v>1051</v>
      </c>
      <c r="I13" s="256">
        <f t="shared" si="1"/>
        <v>375</v>
      </c>
      <c r="J13" s="256">
        <f t="shared" si="1"/>
        <v>329</v>
      </c>
      <c r="K13" s="256">
        <f t="shared" si="1"/>
        <v>122</v>
      </c>
      <c r="L13" s="256">
        <f t="shared" si="1"/>
        <v>88</v>
      </c>
      <c r="M13" s="3"/>
    </row>
    <row r="14" spans="1:26" ht="14.25" customHeight="1" x14ac:dyDescent="0.2">
      <c r="A14" s="17" t="s">
        <v>21</v>
      </c>
      <c r="B14" s="75" t="s">
        <v>22</v>
      </c>
      <c r="C14" s="75" t="str">
        <f>VLOOKUP(B14,serial!$C$1:$D$37,2,FALSE)</f>
        <v>BN</v>
      </c>
      <c r="D14" s="75" t="s">
        <v>23</v>
      </c>
      <c r="E14" s="293">
        <v>13</v>
      </c>
      <c r="F14" s="294">
        <v>5</v>
      </c>
      <c r="G14" s="294">
        <v>8278</v>
      </c>
      <c r="H14" s="294">
        <v>1024</v>
      </c>
      <c r="I14" s="294">
        <v>359</v>
      </c>
      <c r="J14" s="294">
        <v>310</v>
      </c>
      <c r="K14" s="294">
        <v>114</v>
      </c>
      <c r="L14" s="294">
        <v>62</v>
      </c>
      <c r="M14" s="3"/>
    </row>
    <row r="15" spans="1:26" ht="15.75" customHeight="1" x14ac:dyDescent="0.2">
      <c r="A15" s="17" t="s">
        <v>24</v>
      </c>
      <c r="B15" s="75" t="s">
        <v>25</v>
      </c>
      <c r="C15" s="75" t="str">
        <f>VLOOKUP(B15,serial!$C$1:$D$37,2,FALSE)</f>
        <v>BNC</v>
      </c>
      <c r="D15" s="75" t="s">
        <v>26</v>
      </c>
      <c r="E15" s="295">
        <v>0</v>
      </c>
      <c r="F15" s="296">
        <v>2</v>
      </c>
      <c r="G15" s="296">
        <v>211</v>
      </c>
      <c r="H15" s="296">
        <v>27</v>
      </c>
      <c r="I15" s="296">
        <v>16</v>
      </c>
      <c r="J15" s="296">
        <v>19</v>
      </c>
      <c r="K15" s="296">
        <v>8</v>
      </c>
      <c r="L15" s="296">
        <v>26</v>
      </c>
      <c r="M15" s="3"/>
    </row>
    <row r="16" spans="1:26" ht="13.5" customHeight="1" x14ac:dyDescent="0.2">
      <c r="A16" s="13" t="s">
        <v>27</v>
      </c>
      <c r="B16" s="146"/>
      <c r="C16" s="146"/>
      <c r="D16" s="15"/>
      <c r="E16" s="256">
        <f t="shared" ref="E16:L16" si="2">SUM(E17:E18)</f>
        <v>6</v>
      </c>
      <c r="F16" s="256">
        <f t="shared" si="2"/>
        <v>18</v>
      </c>
      <c r="G16" s="256">
        <f t="shared" si="2"/>
        <v>2383</v>
      </c>
      <c r="H16" s="256">
        <f t="shared" si="2"/>
        <v>7980</v>
      </c>
      <c r="I16" s="256">
        <f t="shared" si="2"/>
        <v>6179</v>
      </c>
      <c r="J16" s="256">
        <f t="shared" si="2"/>
        <v>4038</v>
      </c>
      <c r="K16" s="256">
        <f t="shared" si="2"/>
        <v>3941</v>
      </c>
      <c r="L16" s="256">
        <f t="shared" si="2"/>
        <v>7948</v>
      </c>
      <c r="M16" s="3"/>
    </row>
    <row r="17" spans="1:26" ht="15.75" customHeight="1" x14ac:dyDescent="0.2">
      <c r="A17" s="17" t="s">
        <v>28</v>
      </c>
      <c r="B17" s="75" t="s">
        <v>29</v>
      </c>
      <c r="C17" s="75" t="str">
        <f>VLOOKUP(B17,serial!$C$1:$D$37,2,FALSE)</f>
        <v>BO</v>
      </c>
      <c r="D17" s="147" t="s">
        <v>30</v>
      </c>
      <c r="E17" s="297">
        <v>6</v>
      </c>
      <c r="F17" s="297">
        <v>14</v>
      </c>
      <c r="G17" s="297">
        <v>2176</v>
      </c>
      <c r="H17" s="297">
        <v>1912</v>
      </c>
      <c r="I17" s="297">
        <v>1160</v>
      </c>
      <c r="J17" s="297">
        <v>1092</v>
      </c>
      <c r="K17" s="297">
        <v>818</v>
      </c>
      <c r="L17" s="297">
        <v>2193</v>
      </c>
      <c r="M17" s="3"/>
    </row>
    <row r="18" spans="1:26" ht="16.5" customHeight="1" x14ac:dyDescent="0.2">
      <c r="A18" s="17" t="s">
        <v>31</v>
      </c>
      <c r="B18" s="75" t="s">
        <v>32</v>
      </c>
      <c r="C18" s="75" t="str">
        <f>VLOOKUP(B18,serial!$C$1:$D$37,2,FALSE)</f>
        <v>BCS</v>
      </c>
      <c r="D18" s="148" t="s">
        <v>33</v>
      </c>
      <c r="E18" s="293">
        <v>0</v>
      </c>
      <c r="F18" s="294">
        <v>4</v>
      </c>
      <c r="G18" s="294">
        <v>207</v>
      </c>
      <c r="H18" s="294">
        <v>6068</v>
      </c>
      <c r="I18" s="294">
        <v>5019</v>
      </c>
      <c r="J18" s="294">
        <v>2946</v>
      </c>
      <c r="K18" s="294">
        <v>3123</v>
      </c>
      <c r="L18" s="294">
        <v>5755</v>
      </c>
      <c r="M18" s="3"/>
    </row>
    <row r="19" spans="1:26" ht="15" customHeight="1" x14ac:dyDescent="0.2">
      <c r="A19" s="13" t="s">
        <v>34</v>
      </c>
      <c r="B19" s="146"/>
      <c r="C19" s="146"/>
      <c r="D19" s="149"/>
      <c r="E19" s="256">
        <f t="shared" ref="E19:L19" si="3">SUM(E20:E25)</f>
        <v>420</v>
      </c>
      <c r="F19" s="256">
        <f t="shared" si="3"/>
        <v>31</v>
      </c>
      <c r="G19" s="256">
        <f t="shared" si="3"/>
        <v>17076</v>
      </c>
      <c r="H19" s="256">
        <f t="shared" si="3"/>
        <v>8362</v>
      </c>
      <c r="I19" s="256">
        <f t="shared" si="3"/>
        <v>7347</v>
      </c>
      <c r="J19" s="256">
        <f t="shared" si="3"/>
        <v>4247</v>
      </c>
      <c r="K19" s="256">
        <f t="shared" si="3"/>
        <v>4155</v>
      </c>
      <c r="L19" s="256">
        <f t="shared" si="3"/>
        <v>8069</v>
      </c>
    </row>
    <row r="20" spans="1:26" ht="12.75" customHeight="1" x14ac:dyDescent="0.2">
      <c r="A20" s="26" t="s">
        <v>35</v>
      </c>
      <c r="B20" s="150" t="s">
        <v>36</v>
      </c>
      <c r="C20" s="150" t="str">
        <f>VLOOKUP(B20,serial!$C$1:$D$37,2,FALSE)</f>
        <v>BI_S</v>
      </c>
      <c r="D20" s="151" t="s">
        <v>37</v>
      </c>
      <c r="E20" s="290">
        <v>417</v>
      </c>
      <c r="F20" s="290">
        <v>4</v>
      </c>
      <c r="G20" s="290">
        <v>16833</v>
      </c>
      <c r="H20" s="290">
        <v>995</v>
      </c>
      <c r="I20" s="290">
        <v>585</v>
      </c>
      <c r="J20" s="290">
        <v>880</v>
      </c>
      <c r="K20" s="290">
        <v>115</v>
      </c>
      <c r="L20" s="290">
        <v>629</v>
      </c>
    </row>
    <row r="21" spans="1:26" ht="27" customHeight="1" x14ac:dyDescent="0.2">
      <c r="A21" s="30" t="s">
        <v>38</v>
      </c>
      <c r="B21" s="152" t="s">
        <v>39</v>
      </c>
      <c r="C21" s="152" t="str">
        <f>VLOOKUP(B21,serial!$C$1:$D$37,2,FALSE)</f>
        <v>BI_PT</v>
      </c>
      <c r="D21" s="153" t="s">
        <v>40</v>
      </c>
      <c r="E21" s="263">
        <f t="shared" ref="E21:L21" si="4">E22+E23+E38+E43+E48+E51+E55</f>
        <v>2</v>
      </c>
      <c r="F21" s="263">
        <f t="shared" si="4"/>
        <v>1</v>
      </c>
      <c r="G21" s="263">
        <f t="shared" si="4"/>
        <v>138</v>
      </c>
      <c r="H21" s="263">
        <f t="shared" si="4"/>
        <v>411</v>
      </c>
      <c r="I21" s="263">
        <f t="shared" si="4"/>
        <v>324</v>
      </c>
      <c r="J21" s="263">
        <f t="shared" si="4"/>
        <v>280</v>
      </c>
      <c r="K21" s="263">
        <f t="shared" si="4"/>
        <v>171</v>
      </c>
      <c r="L21" s="263">
        <f t="shared" si="4"/>
        <v>435</v>
      </c>
    </row>
    <row r="22" spans="1:26" ht="15.75" customHeight="1" x14ac:dyDescent="0.2">
      <c r="A22" s="34" t="s">
        <v>41</v>
      </c>
      <c r="B22" s="106"/>
      <c r="C22" s="106"/>
      <c r="D22" s="154"/>
      <c r="E22" s="264">
        <v>0</v>
      </c>
      <c r="F22" s="264">
        <v>0</v>
      </c>
      <c r="G22" s="264">
        <v>0</v>
      </c>
      <c r="H22" s="264">
        <v>38</v>
      </c>
      <c r="I22" s="264">
        <v>29</v>
      </c>
      <c r="J22" s="264">
        <v>19</v>
      </c>
      <c r="K22" s="264">
        <v>19</v>
      </c>
      <c r="L22" s="264">
        <v>45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34" t="s">
        <v>42</v>
      </c>
      <c r="B23" s="106"/>
      <c r="C23" s="106"/>
      <c r="D23" s="154"/>
      <c r="E23" s="264">
        <v>1</v>
      </c>
      <c r="F23" s="264">
        <v>0</v>
      </c>
      <c r="G23" s="264">
        <v>0</v>
      </c>
      <c r="H23" s="264">
        <v>19</v>
      </c>
      <c r="I23" s="264">
        <v>19</v>
      </c>
      <c r="J23" s="264">
        <v>7</v>
      </c>
      <c r="K23" s="264">
        <v>12</v>
      </c>
      <c r="L23" s="264">
        <v>19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6.25" customHeight="1" x14ac:dyDescent="0.2">
      <c r="A24" s="37" t="s">
        <v>43</v>
      </c>
      <c r="B24" s="155" t="s">
        <v>44</v>
      </c>
      <c r="C24" s="155" t="str">
        <f>VLOOKUP(B24,serial!$C$1:$D$37,2,FALSE)</f>
        <v>BT_SP</v>
      </c>
      <c r="D24" s="156" t="s">
        <v>45</v>
      </c>
      <c r="E24" s="265">
        <f t="shared" ref="E24:L24" si="5">E52</f>
        <v>0</v>
      </c>
      <c r="F24" s="265">
        <f t="shared" si="5"/>
        <v>0</v>
      </c>
      <c r="G24" s="265">
        <f t="shared" si="5"/>
        <v>1</v>
      </c>
      <c r="H24" s="265">
        <f t="shared" si="5"/>
        <v>295</v>
      </c>
      <c r="I24" s="265">
        <f t="shared" si="5"/>
        <v>268</v>
      </c>
      <c r="J24" s="265">
        <f t="shared" si="5"/>
        <v>139</v>
      </c>
      <c r="K24" s="265">
        <f t="shared" si="5"/>
        <v>156</v>
      </c>
      <c r="L24" s="265">
        <f t="shared" si="5"/>
        <v>300</v>
      </c>
    </row>
    <row r="25" spans="1:26" ht="15" customHeight="1" x14ac:dyDescent="0.2">
      <c r="A25" s="30" t="s">
        <v>46</v>
      </c>
      <c r="B25" s="157" t="s">
        <v>47</v>
      </c>
      <c r="C25" s="157" t="str">
        <f>VLOOKUP(B25,serial!$C$1:$D$37,2,FALSE)</f>
        <v>BI_IG</v>
      </c>
      <c r="D25" s="158" t="s">
        <v>48</v>
      </c>
      <c r="E25" s="263">
        <f t="shared" ref="E25:L25" si="6">E26+E27</f>
        <v>0</v>
      </c>
      <c r="F25" s="263">
        <f t="shared" si="6"/>
        <v>26</v>
      </c>
      <c r="G25" s="263">
        <f t="shared" si="6"/>
        <v>104</v>
      </c>
      <c r="H25" s="263">
        <f t="shared" si="6"/>
        <v>6604</v>
      </c>
      <c r="I25" s="263">
        <f t="shared" si="6"/>
        <v>6122</v>
      </c>
      <c r="J25" s="263">
        <f t="shared" si="6"/>
        <v>2922</v>
      </c>
      <c r="K25" s="263">
        <f t="shared" si="6"/>
        <v>3682</v>
      </c>
      <c r="L25" s="263">
        <f t="shared" si="6"/>
        <v>6641</v>
      </c>
    </row>
    <row r="26" spans="1:26" ht="15" customHeight="1" x14ac:dyDescent="0.2">
      <c r="A26" s="17" t="s">
        <v>49</v>
      </c>
      <c r="B26" s="106"/>
      <c r="C26" s="106"/>
      <c r="D26" s="115"/>
      <c r="E26" s="264">
        <v>0</v>
      </c>
      <c r="F26" s="264">
        <v>26</v>
      </c>
      <c r="G26" s="264">
        <v>104</v>
      </c>
      <c r="H26" s="264">
        <v>3665</v>
      </c>
      <c r="I26" s="264">
        <v>3287</v>
      </c>
      <c r="J26" s="264">
        <v>1677</v>
      </c>
      <c r="K26" s="264">
        <v>1988</v>
      </c>
      <c r="L26" s="264">
        <v>3681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17" t="s">
        <v>50</v>
      </c>
      <c r="B27" s="106"/>
      <c r="C27" s="106"/>
      <c r="D27" s="115"/>
      <c r="E27" s="264">
        <v>0</v>
      </c>
      <c r="F27" s="264">
        <v>0</v>
      </c>
      <c r="G27" s="264">
        <v>0</v>
      </c>
      <c r="H27" s="264">
        <v>2939</v>
      </c>
      <c r="I27" s="264">
        <v>2835</v>
      </c>
      <c r="J27" s="264">
        <v>1245</v>
      </c>
      <c r="K27" s="264">
        <v>1694</v>
      </c>
      <c r="L27" s="264">
        <v>2960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">
      <c r="A28" s="13" t="s">
        <v>51</v>
      </c>
      <c r="B28" s="146"/>
      <c r="C28" s="146"/>
      <c r="D28" s="146"/>
      <c r="E28" s="256">
        <f t="shared" ref="E28:L28" si="7">SUM(E29,E30,E33,E34,E35,E36,E41)</f>
        <v>17</v>
      </c>
      <c r="F28" s="256">
        <f t="shared" si="7"/>
        <v>6</v>
      </c>
      <c r="G28" s="256">
        <f t="shared" si="7"/>
        <v>662</v>
      </c>
      <c r="H28" s="256">
        <f t="shared" si="7"/>
        <v>894</v>
      </c>
      <c r="I28" s="256">
        <f t="shared" si="7"/>
        <v>302</v>
      </c>
      <c r="J28" s="256">
        <f t="shared" si="7"/>
        <v>754</v>
      </c>
      <c r="K28" s="256">
        <f t="shared" si="7"/>
        <v>140</v>
      </c>
      <c r="L28" s="256">
        <f t="shared" si="7"/>
        <v>178</v>
      </c>
    </row>
    <row r="29" spans="1:26" ht="24" customHeight="1" x14ac:dyDescent="0.2">
      <c r="A29" s="43" t="s">
        <v>52</v>
      </c>
      <c r="B29" s="75" t="s">
        <v>53</v>
      </c>
      <c r="C29" s="75" t="str">
        <f>VLOOKUP(B29,serial!$C$1:$D$37,2,FALSE)</f>
        <v>BASM</v>
      </c>
      <c r="D29" s="147" t="s">
        <v>54</v>
      </c>
      <c r="E29" s="264">
        <v>11</v>
      </c>
      <c r="F29" s="264">
        <v>0</v>
      </c>
      <c r="G29" s="264">
        <v>423</v>
      </c>
      <c r="H29" s="264">
        <v>728</v>
      </c>
      <c r="I29" s="264">
        <v>218</v>
      </c>
      <c r="J29" s="264">
        <v>632</v>
      </c>
      <c r="K29" s="264">
        <v>96</v>
      </c>
      <c r="L29" s="264">
        <v>12</v>
      </c>
    </row>
    <row r="30" spans="1:26" ht="16.5" customHeight="1" x14ac:dyDescent="0.2">
      <c r="A30" s="49" t="s">
        <v>55</v>
      </c>
      <c r="B30" s="75"/>
      <c r="C30" s="75"/>
      <c r="D30" s="147"/>
      <c r="E30" s="291">
        <f t="shared" ref="E30:L30" si="8">SUM(E31,E32)</f>
        <v>6</v>
      </c>
      <c r="F30" s="291">
        <f t="shared" si="8"/>
        <v>4</v>
      </c>
      <c r="G30" s="291">
        <f t="shared" si="8"/>
        <v>239</v>
      </c>
      <c r="H30" s="291">
        <f t="shared" si="8"/>
        <v>80</v>
      </c>
      <c r="I30" s="291">
        <f t="shared" si="8"/>
        <v>35</v>
      </c>
      <c r="J30" s="291">
        <f t="shared" si="8"/>
        <v>60</v>
      </c>
      <c r="K30" s="291">
        <f t="shared" si="8"/>
        <v>20</v>
      </c>
      <c r="L30" s="291">
        <f t="shared" si="8"/>
        <v>79</v>
      </c>
    </row>
    <row r="31" spans="1:26" ht="25.5" customHeight="1" x14ac:dyDescent="0.2">
      <c r="A31" s="17" t="s">
        <v>56</v>
      </c>
      <c r="B31" s="75" t="s">
        <v>57</v>
      </c>
      <c r="C31" s="75" t="str">
        <f>VLOOKUP(B31,serial!$C$1:$D$37,2,FALSE)</f>
        <v>BE_RTS</v>
      </c>
      <c r="D31" s="75" t="s">
        <v>58</v>
      </c>
      <c r="E31" s="298">
        <v>6</v>
      </c>
      <c r="F31" s="298">
        <v>4</v>
      </c>
      <c r="G31" s="298">
        <v>239</v>
      </c>
      <c r="H31" s="298">
        <v>38</v>
      </c>
      <c r="I31" s="298">
        <v>10</v>
      </c>
      <c r="J31" s="298">
        <v>35</v>
      </c>
      <c r="K31" s="298">
        <v>3</v>
      </c>
      <c r="L31" s="298">
        <v>37</v>
      </c>
    </row>
    <row r="32" spans="1:26" ht="12.75" customHeight="1" x14ac:dyDescent="0.2">
      <c r="A32" s="17" t="s">
        <v>59</v>
      </c>
      <c r="B32" s="75" t="s">
        <v>60</v>
      </c>
      <c r="C32" s="75" t="str">
        <f>VLOOKUP(B32,serial!$C$1:$D$37,2,FALSE)</f>
        <v>BE_R</v>
      </c>
      <c r="D32" s="75" t="s">
        <v>61</v>
      </c>
      <c r="E32" s="292">
        <v>0</v>
      </c>
      <c r="F32" s="292">
        <v>0</v>
      </c>
      <c r="G32" s="292">
        <v>0</v>
      </c>
      <c r="H32" s="292">
        <v>42</v>
      </c>
      <c r="I32" s="292">
        <v>25</v>
      </c>
      <c r="J32" s="292">
        <v>25</v>
      </c>
      <c r="K32" s="292">
        <v>17</v>
      </c>
      <c r="L32" s="292">
        <v>42</v>
      </c>
    </row>
    <row r="33" spans="1:12" ht="12.75" customHeight="1" x14ac:dyDescent="0.2">
      <c r="A33" s="48" t="s">
        <v>62</v>
      </c>
      <c r="B33" s="75" t="s">
        <v>63</v>
      </c>
      <c r="C33" s="75" t="str">
        <f>VLOOKUP(B33,serial!$C$1:$D$37,2,FALSE)</f>
        <v>AGEPI</v>
      </c>
      <c r="D33" s="75" t="s">
        <v>64</v>
      </c>
      <c r="E33" s="292"/>
      <c r="F33" s="299"/>
      <c r="G33" s="299"/>
      <c r="H33" s="299"/>
      <c r="I33" s="299"/>
      <c r="J33" s="299"/>
      <c r="K33" s="299"/>
      <c r="L33" s="299"/>
    </row>
    <row r="34" spans="1:12" ht="25.5" customHeight="1" x14ac:dyDescent="0.2">
      <c r="A34" s="43" t="s">
        <v>65</v>
      </c>
      <c r="B34" s="75" t="s">
        <v>66</v>
      </c>
      <c r="C34" s="75" t="str">
        <f>VLOOKUP(B34,serial!$C$1:$D$37,2,FALSE)</f>
        <v>CNIRN</v>
      </c>
      <c r="D34" s="75" t="s">
        <v>67</v>
      </c>
      <c r="E34" s="292">
        <v>0</v>
      </c>
      <c r="F34" s="292">
        <v>0</v>
      </c>
      <c r="G34" s="292">
        <v>0</v>
      </c>
      <c r="H34" s="292">
        <v>8</v>
      </c>
      <c r="I34" s="292">
        <v>3</v>
      </c>
      <c r="J34" s="292">
        <v>3</v>
      </c>
      <c r="K34" s="292">
        <v>5</v>
      </c>
      <c r="L34" s="292">
        <v>8</v>
      </c>
    </row>
    <row r="35" spans="1:12" ht="12.75" customHeight="1" x14ac:dyDescent="0.2">
      <c r="A35" s="43" t="s">
        <v>68</v>
      </c>
      <c r="B35" s="75" t="s">
        <v>69</v>
      </c>
      <c r="C35" s="75" t="str">
        <f>VLOOKUP(B35,serial!$C$1:$D$37,2,FALSE)</f>
        <v>BPRM</v>
      </c>
      <c r="D35" s="75" t="s">
        <v>70</v>
      </c>
      <c r="E35" s="300"/>
      <c r="F35" s="300"/>
      <c r="G35" s="300"/>
      <c r="H35" s="300"/>
      <c r="I35" s="300"/>
      <c r="J35" s="300"/>
      <c r="K35" s="300"/>
      <c r="L35" s="300"/>
    </row>
    <row r="36" spans="1:12" ht="12.75" customHeight="1" x14ac:dyDescent="0.2">
      <c r="A36" s="49" t="s">
        <v>71</v>
      </c>
      <c r="B36" s="159"/>
      <c r="C36" s="159"/>
      <c r="D36" s="159"/>
      <c r="E36" s="271">
        <f t="shared" ref="E36:L36" si="9">E39</f>
        <v>0</v>
      </c>
      <c r="F36" s="271">
        <f t="shared" si="9"/>
        <v>2</v>
      </c>
      <c r="G36" s="271">
        <f t="shared" si="9"/>
        <v>0</v>
      </c>
      <c r="H36" s="271">
        <f t="shared" si="9"/>
        <v>44</v>
      </c>
      <c r="I36" s="271">
        <f t="shared" si="9"/>
        <v>25</v>
      </c>
      <c r="J36" s="271">
        <f t="shared" si="9"/>
        <v>36</v>
      </c>
      <c r="K36" s="271">
        <f t="shared" si="9"/>
        <v>8</v>
      </c>
      <c r="L36" s="271">
        <f t="shared" si="9"/>
        <v>44</v>
      </c>
    </row>
    <row r="37" spans="1:12" ht="25.5" customHeight="1" x14ac:dyDescent="0.2">
      <c r="A37" s="54" t="s">
        <v>72</v>
      </c>
      <c r="B37" s="75" t="s">
        <v>73</v>
      </c>
      <c r="C37" s="75" t="str">
        <f>VLOOKUP(B37,serial!$C$1:$D$37,2,FALSE)</f>
        <v>BM_USM</v>
      </c>
      <c r="D37" s="75" t="s">
        <v>74</v>
      </c>
      <c r="E37" s="292">
        <v>104</v>
      </c>
      <c r="F37" s="292">
        <v>0</v>
      </c>
      <c r="G37" s="292">
        <v>17638</v>
      </c>
      <c r="H37" s="292">
        <v>80</v>
      </c>
      <c r="I37" s="292">
        <v>12</v>
      </c>
      <c r="J37" s="292">
        <v>74</v>
      </c>
      <c r="K37" s="292">
        <v>6</v>
      </c>
      <c r="L37" s="292">
        <v>100</v>
      </c>
    </row>
    <row r="38" spans="1:12" ht="38.25" customHeight="1" x14ac:dyDescent="0.2">
      <c r="A38" s="55" t="s">
        <v>75</v>
      </c>
      <c r="B38" s="75" t="s">
        <v>76</v>
      </c>
      <c r="C38" s="75" t="str">
        <f>VLOOKUP(B38,serial!$C$1:$D$37,2,FALSE)</f>
        <v>BM_S</v>
      </c>
      <c r="D38" s="75" t="s">
        <v>77</v>
      </c>
      <c r="E38" s="292">
        <v>1</v>
      </c>
      <c r="F38" s="292">
        <v>1</v>
      </c>
      <c r="G38" s="292">
        <v>0</v>
      </c>
      <c r="H38" s="292">
        <v>53</v>
      </c>
      <c r="I38" s="292">
        <v>36</v>
      </c>
      <c r="J38" s="292">
        <v>29</v>
      </c>
      <c r="K38" s="292">
        <v>24</v>
      </c>
      <c r="L38" s="292">
        <v>53</v>
      </c>
    </row>
    <row r="39" spans="1:12" ht="25.5" customHeight="1" x14ac:dyDescent="0.2">
      <c r="A39" s="55" t="s">
        <v>78</v>
      </c>
      <c r="B39" s="75" t="s">
        <v>79</v>
      </c>
      <c r="C39" s="75" t="str">
        <f>VLOOKUP(B39,serial!$C$1:$D$37,2,FALSE)</f>
        <v>BM_R</v>
      </c>
      <c r="D39" s="75" t="s">
        <v>80</v>
      </c>
      <c r="E39" s="292">
        <v>0</v>
      </c>
      <c r="F39" s="292">
        <v>2</v>
      </c>
      <c r="G39" s="292">
        <v>0</v>
      </c>
      <c r="H39" s="292">
        <v>44</v>
      </c>
      <c r="I39" s="292">
        <v>25</v>
      </c>
      <c r="J39" s="292">
        <v>36</v>
      </c>
      <c r="K39" s="292">
        <v>8</v>
      </c>
      <c r="L39" s="292">
        <v>44</v>
      </c>
    </row>
    <row r="40" spans="1:12" ht="12.75" customHeight="1" x14ac:dyDescent="0.2">
      <c r="A40" s="56" t="s">
        <v>81</v>
      </c>
      <c r="B40" s="75"/>
      <c r="C40" s="75"/>
      <c r="D40" s="75"/>
      <c r="E40" s="301">
        <f t="shared" ref="E40:L40" si="10">SUM(E37:E39)</f>
        <v>105</v>
      </c>
      <c r="F40" s="301">
        <f t="shared" si="10"/>
        <v>3</v>
      </c>
      <c r="G40" s="301">
        <f t="shared" si="10"/>
        <v>17638</v>
      </c>
      <c r="H40" s="301">
        <f t="shared" si="10"/>
        <v>177</v>
      </c>
      <c r="I40" s="301">
        <f t="shared" si="10"/>
        <v>73</v>
      </c>
      <c r="J40" s="301">
        <f t="shared" si="10"/>
        <v>139</v>
      </c>
      <c r="K40" s="301">
        <f t="shared" si="10"/>
        <v>38</v>
      </c>
      <c r="L40" s="301">
        <f t="shared" si="10"/>
        <v>197</v>
      </c>
    </row>
    <row r="41" spans="1:12" ht="12.75" customHeight="1" x14ac:dyDescent="0.2">
      <c r="A41" s="91" t="s">
        <v>82</v>
      </c>
      <c r="B41" s="159"/>
      <c r="C41" s="159"/>
      <c r="D41" s="159"/>
      <c r="E41" s="271">
        <f t="shared" ref="E41:L41" si="11">E44</f>
        <v>0</v>
      </c>
      <c r="F41" s="271">
        <f t="shared" si="11"/>
        <v>0</v>
      </c>
      <c r="G41" s="271">
        <f t="shared" si="11"/>
        <v>0</v>
      </c>
      <c r="H41" s="271">
        <f t="shared" si="11"/>
        <v>34</v>
      </c>
      <c r="I41" s="271">
        <f t="shared" si="11"/>
        <v>21</v>
      </c>
      <c r="J41" s="271">
        <f t="shared" si="11"/>
        <v>23</v>
      </c>
      <c r="K41" s="271">
        <f t="shared" si="11"/>
        <v>11</v>
      </c>
      <c r="L41" s="271">
        <f t="shared" si="11"/>
        <v>35</v>
      </c>
    </row>
    <row r="42" spans="1:12" ht="25.5" customHeight="1" x14ac:dyDescent="0.2">
      <c r="A42" s="17" t="s">
        <v>83</v>
      </c>
      <c r="B42" s="75" t="s">
        <v>84</v>
      </c>
      <c r="C42" s="75" t="str">
        <f>VLOOKUP(B42,serial!$C$1:$D$37,2,FALSE)</f>
        <v>BA_RS</v>
      </c>
      <c r="D42" s="75" t="s">
        <v>85</v>
      </c>
      <c r="E42" s="292">
        <v>33</v>
      </c>
      <c r="F42" s="292">
        <v>2</v>
      </c>
      <c r="G42" s="292">
        <v>4676</v>
      </c>
      <c r="H42" s="292">
        <v>73</v>
      </c>
      <c r="I42" s="292">
        <v>32</v>
      </c>
      <c r="J42" s="292">
        <v>65</v>
      </c>
      <c r="K42" s="292">
        <v>8</v>
      </c>
      <c r="L42" s="292">
        <v>62</v>
      </c>
    </row>
    <row r="43" spans="1:12" ht="38.25" customHeight="1" x14ac:dyDescent="0.2">
      <c r="A43" s="17" t="s">
        <v>86</v>
      </c>
      <c r="B43" s="75" t="s">
        <v>87</v>
      </c>
      <c r="C43" s="75" t="str">
        <f>VLOOKUP(B43,serial!$C$1:$D$37,2,FALSE)</f>
        <v>BA_PT</v>
      </c>
      <c r="D43" s="75" t="s">
        <v>88</v>
      </c>
      <c r="E43" s="292">
        <v>0</v>
      </c>
      <c r="F43" s="292">
        <v>0</v>
      </c>
      <c r="G43" s="292">
        <v>0</v>
      </c>
      <c r="H43" s="292">
        <v>76</v>
      </c>
      <c r="I43" s="292">
        <v>63</v>
      </c>
      <c r="J43" s="292">
        <v>38</v>
      </c>
      <c r="K43" s="292">
        <v>38</v>
      </c>
      <c r="L43" s="292">
        <v>76</v>
      </c>
    </row>
    <row r="44" spans="1:12" ht="25.5" customHeight="1" x14ac:dyDescent="0.2">
      <c r="A44" s="17" t="s">
        <v>89</v>
      </c>
      <c r="B44" s="75" t="s">
        <v>90</v>
      </c>
      <c r="C44" s="75" t="str">
        <f>VLOOKUP(B44,serial!$C$1:$D$37,2,FALSE)</f>
        <v>BA_R</v>
      </c>
      <c r="D44" s="75" t="s">
        <v>91</v>
      </c>
      <c r="E44" s="292">
        <v>0</v>
      </c>
      <c r="F44" s="292">
        <v>0</v>
      </c>
      <c r="G44" s="292">
        <v>0</v>
      </c>
      <c r="H44" s="292">
        <v>34</v>
      </c>
      <c r="I44" s="292">
        <v>21</v>
      </c>
      <c r="J44" s="292">
        <v>23</v>
      </c>
      <c r="K44" s="292">
        <v>11</v>
      </c>
      <c r="L44" s="292">
        <v>35</v>
      </c>
    </row>
    <row r="45" spans="1:12" ht="12.75" customHeight="1" x14ac:dyDescent="0.2">
      <c r="A45" s="59" t="s">
        <v>92</v>
      </c>
      <c r="B45" s="75"/>
      <c r="C45" s="75"/>
      <c r="D45" s="75"/>
      <c r="E45" s="301">
        <f t="shared" ref="E45:L45" si="12">SUM(E42:E44)</f>
        <v>33</v>
      </c>
      <c r="F45" s="301">
        <f t="shared" si="12"/>
        <v>2</v>
      </c>
      <c r="G45" s="301">
        <f t="shared" si="12"/>
        <v>4676</v>
      </c>
      <c r="H45" s="301">
        <f t="shared" si="12"/>
        <v>183</v>
      </c>
      <c r="I45" s="301">
        <f t="shared" si="12"/>
        <v>116</v>
      </c>
      <c r="J45" s="301">
        <f t="shared" si="12"/>
        <v>126</v>
      </c>
      <c r="K45" s="301">
        <f t="shared" si="12"/>
        <v>57</v>
      </c>
      <c r="L45" s="301">
        <f t="shared" si="12"/>
        <v>173</v>
      </c>
    </row>
    <row r="46" spans="1:12" ht="25.5" customHeight="1" x14ac:dyDescent="0.2">
      <c r="A46" s="49" t="s">
        <v>93</v>
      </c>
      <c r="B46" s="159"/>
      <c r="C46" s="159"/>
      <c r="D46" s="159"/>
      <c r="E46" s="271">
        <f t="shared" ref="E46:L46" si="13">SUM(E47:E48)</f>
        <v>26</v>
      </c>
      <c r="F46" s="271">
        <f t="shared" si="13"/>
        <v>2</v>
      </c>
      <c r="G46" s="271">
        <f t="shared" si="13"/>
        <v>1747</v>
      </c>
      <c r="H46" s="271">
        <f t="shared" si="13"/>
        <v>54</v>
      </c>
      <c r="I46" s="271">
        <f t="shared" si="13"/>
        <v>36</v>
      </c>
      <c r="J46" s="271">
        <f t="shared" si="13"/>
        <v>42</v>
      </c>
      <c r="K46" s="271">
        <f t="shared" si="13"/>
        <v>12</v>
      </c>
      <c r="L46" s="271">
        <f t="shared" si="13"/>
        <v>54</v>
      </c>
    </row>
    <row r="47" spans="1:12" ht="25.5" customHeight="1" x14ac:dyDescent="0.2">
      <c r="A47" s="54" t="s">
        <v>94</v>
      </c>
      <c r="B47" s="75" t="s">
        <v>95</v>
      </c>
      <c r="C47" s="75" t="str">
        <f>VLOOKUP(B47,serial!$C$1:$D$37,2,FALSE)</f>
        <v>BE_RM</v>
      </c>
      <c r="D47" s="75" t="s">
        <v>96</v>
      </c>
      <c r="E47" s="292">
        <v>26</v>
      </c>
      <c r="F47" s="292">
        <v>2</v>
      </c>
      <c r="G47" s="292">
        <v>1609</v>
      </c>
      <c r="H47" s="292">
        <v>32</v>
      </c>
      <c r="I47" s="292">
        <v>22</v>
      </c>
      <c r="J47" s="292">
        <v>26</v>
      </c>
      <c r="K47" s="292">
        <v>6</v>
      </c>
      <c r="L47" s="292">
        <v>32</v>
      </c>
    </row>
    <row r="48" spans="1:12" ht="38.25" customHeight="1" x14ac:dyDescent="0.2">
      <c r="A48" s="54" t="s">
        <v>97</v>
      </c>
      <c r="B48" s="75" t="s">
        <v>98</v>
      </c>
      <c r="C48" s="75" t="str">
        <f>VLOOKUP(B48,serial!$C$1:$D$37,2,FALSE)</f>
        <v>BE_PT</v>
      </c>
      <c r="D48" s="75" t="s">
        <v>99</v>
      </c>
      <c r="E48" s="292">
        <v>0</v>
      </c>
      <c r="F48" s="292">
        <v>0</v>
      </c>
      <c r="G48" s="292">
        <v>138</v>
      </c>
      <c r="H48" s="292">
        <v>22</v>
      </c>
      <c r="I48" s="292">
        <v>14</v>
      </c>
      <c r="J48" s="292">
        <v>16</v>
      </c>
      <c r="K48" s="292">
        <v>6</v>
      </c>
      <c r="L48" s="292">
        <v>22</v>
      </c>
    </row>
    <row r="49" spans="1:12" ht="25.5" customHeight="1" x14ac:dyDescent="0.2">
      <c r="A49" s="94" t="s">
        <v>100</v>
      </c>
      <c r="B49" s="159"/>
      <c r="C49" s="159"/>
      <c r="D49" s="159"/>
      <c r="E49" s="271">
        <f t="shared" ref="E49:L49" si="14">SUM(E50:E52)</f>
        <v>2</v>
      </c>
      <c r="F49" s="271">
        <f t="shared" si="14"/>
        <v>0</v>
      </c>
      <c r="G49" s="271">
        <f t="shared" si="14"/>
        <v>5903</v>
      </c>
      <c r="H49" s="271">
        <f t="shared" si="14"/>
        <v>510</v>
      </c>
      <c r="I49" s="271">
        <f t="shared" si="14"/>
        <v>418</v>
      </c>
      <c r="J49" s="271">
        <f t="shared" si="14"/>
        <v>292</v>
      </c>
      <c r="K49" s="271">
        <f t="shared" si="14"/>
        <v>218</v>
      </c>
      <c r="L49" s="271">
        <f t="shared" si="14"/>
        <v>536</v>
      </c>
    </row>
    <row r="50" spans="1:12" ht="25.5" customHeight="1" x14ac:dyDescent="0.2">
      <c r="A50" s="54" t="s">
        <v>101</v>
      </c>
      <c r="B50" s="75" t="s">
        <v>102</v>
      </c>
      <c r="C50" s="75" t="str">
        <f>VLOOKUP(B50,serial!$C$1:$D$37,2,FALSE)</f>
        <v>BT_RM</v>
      </c>
      <c r="D50" s="75" t="s">
        <v>103</v>
      </c>
      <c r="E50" s="292">
        <v>2</v>
      </c>
      <c r="F50" s="292">
        <v>0</v>
      </c>
      <c r="G50" s="292">
        <v>5902</v>
      </c>
      <c r="H50" s="292">
        <v>42</v>
      </c>
      <c r="I50" s="292">
        <v>16</v>
      </c>
      <c r="J50" s="292">
        <v>39</v>
      </c>
      <c r="K50" s="292">
        <v>3</v>
      </c>
      <c r="L50" s="292">
        <v>46</v>
      </c>
    </row>
    <row r="51" spans="1:12" ht="38.25" customHeight="1" x14ac:dyDescent="0.2">
      <c r="A51" s="54" t="s">
        <v>104</v>
      </c>
      <c r="B51" s="75" t="s">
        <v>105</v>
      </c>
      <c r="C51" s="75" t="str">
        <f>VLOOKUP(B51,serial!$C$1:$D$37,2,FALSE)</f>
        <v>BT_PT</v>
      </c>
      <c r="D51" s="75" t="s">
        <v>106</v>
      </c>
      <c r="E51" s="292">
        <v>0</v>
      </c>
      <c r="F51" s="292">
        <v>0</v>
      </c>
      <c r="G51" s="292">
        <v>0</v>
      </c>
      <c r="H51" s="292">
        <v>173</v>
      </c>
      <c r="I51" s="292">
        <v>134</v>
      </c>
      <c r="J51" s="292">
        <v>114</v>
      </c>
      <c r="K51" s="292">
        <v>59</v>
      </c>
      <c r="L51" s="292">
        <v>190</v>
      </c>
    </row>
    <row r="52" spans="1:12" ht="25.5" customHeight="1" x14ac:dyDescent="0.2">
      <c r="A52" s="61" t="s">
        <v>107</v>
      </c>
      <c r="B52" s="75" t="s">
        <v>44</v>
      </c>
      <c r="C52" s="75" t="str">
        <f>VLOOKUP(B52,serial!$C$1:$D$37,2,FALSE)</f>
        <v>BT_SP</v>
      </c>
      <c r="D52" s="75" t="s">
        <v>108</v>
      </c>
      <c r="E52" s="292">
        <v>0</v>
      </c>
      <c r="F52" s="292">
        <v>0</v>
      </c>
      <c r="G52" s="292">
        <v>1</v>
      </c>
      <c r="H52" s="292">
        <v>295</v>
      </c>
      <c r="I52" s="292">
        <v>268</v>
      </c>
      <c r="J52" s="292">
        <v>139</v>
      </c>
      <c r="K52" s="292">
        <v>156</v>
      </c>
      <c r="L52" s="292">
        <v>300</v>
      </c>
    </row>
    <row r="53" spans="1:12" ht="25.5" customHeight="1" x14ac:dyDescent="0.2">
      <c r="A53" s="49" t="s">
        <v>109</v>
      </c>
      <c r="B53" s="159"/>
      <c r="C53" s="159"/>
      <c r="D53" s="159"/>
      <c r="E53" s="271">
        <v>7</v>
      </c>
      <c r="F53" s="271">
        <f t="shared" ref="F53:L53" si="15">SUM(F54:F55)</f>
        <v>1</v>
      </c>
      <c r="G53" s="271">
        <f t="shared" si="15"/>
        <v>88</v>
      </c>
      <c r="H53" s="271">
        <f t="shared" si="15"/>
        <v>68</v>
      </c>
      <c r="I53" s="271">
        <f t="shared" si="15"/>
        <v>55</v>
      </c>
      <c r="J53" s="271">
        <f t="shared" si="15"/>
        <v>92</v>
      </c>
      <c r="K53" s="271">
        <f t="shared" si="15"/>
        <v>16</v>
      </c>
      <c r="L53" s="271">
        <f t="shared" si="15"/>
        <v>58</v>
      </c>
    </row>
    <row r="54" spans="1:12" ht="13.5" customHeight="1" x14ac:dyDescent="0.2">
      <c r="A54" s="17" t="s">
        <v>110</v>
      </c>
      <c r="B54" s="75" t="s">
        <v>111</v>
      </c>
      <c r="C54" s="75" t="str">
        <f>VLOOKUP(B54,serial!$C$1:$D$37,2,FALSE)</f>
        <v>BAM_RM</v>
      </c>
      <c r="D54" s="75" t="s">
        <v>112</v>
      </c>
      <c r="E54" s="292">
        <v>1</v>
      </c>
      <c r="F54" s="292">
        <v>1</v>
      </c>
      <c r="G54" s="292">
        <v>88</v>
      </c>
      <c r="H54" s="292">
        <v>38</v>
      </c>
      <c r="I54" s="292">
        <v>26</v>
      </c>
      <c r="J54" s="292">
        <v>35</v>
      </c>
      <c r="K54" s="292">
        <v>3</v>
      </c>
      <c r="L54" s="292">
        <v>28</v>
      </c>
    </row>
    <row r="55" spans="1:12" ht="38.25" customHeight="1" x14ac:dyDescent="0.2">
      <c r="A55" s="17" t="s">
        <v>113</v>
      </c>
      <c r="B55" s="75" t="s">
        <v>114</v>
      </c>
      <c r="C55" s="75" t="str">
        <f>VLOOKUP(B55,serial!$C$1:$D$37,2,FALSE)</f>
        <v>BAM_PT</v>
      </c>
      <c r="D55" s="75" t="s">
        <v>115</v>
      </c>
      <c r="E55" s="292">
        <v>0</v>
      </c>
      <c r="F55" s="292">
        <v>0</v>
      </c>
      <c r="G55" s="292">
        <v>0</v>
      </c>
      <c r="H55" s="292">
        <v>30</v>
      </c>
      <c r="I55" s="292">
        <v>29</v>
      </c>
      <c r="J55" s="292">
        <v>57</v>
      </c>
      <c r="K55" s="292">
        <v>13</v>
      </c>
      <c r="L55" s="292">
        <v>30</v>
      </c>
    </row>
    <row r="56" spans="1:12" ht="25.5" customHeight="1" x14ac:dyDescent="0.2">
      <c r="A56" s="62" t="s">
        <v>116</v>
      </c>
      <c r="B56" s="160"/>
      <c r="C56" s="160"/>
      <c r="D56" s="160"/>
      <c r="E56" s="302">
        <f t="shared" ref="E56:L56" si="16">E28+E19+E16+E13</f>
        <v>456</v>
      </c>
      <c r="F56" s="302">
        <f t="shared" si="16"/>
        <v>62</v>
      </c>
      <c r="G56" s="302">
        <f t="shared" si="16"/>
        <v>28610</v>
      </c>
      <c r="H56" s="302">
        <f t="shared" si="16"/>
        <v>18287</v>
      </c>
      <c r="I56" s="302">
        <f t="shared" si="16"/>
        <v>14203</v>
      </c>
      <c r="J56" s="302">
        <f t="shared" si="16"/>
        <v>9368</v>
      </c>
      <c r="K56" s="302">
        <f t="shared" si="16"/>
        <v>8358</v>
      </c>
      <c r="L56" s="302">
        <f t="shared" si="16"/>
        <v>16283</v>
      </c>
    </row>
    <row r="57" spans="1:12" ht="12.75" customHeight="1" x14ac:dyDescent="0.2">
      <c r="B57" s="2"/>
      <c r="C57" s="2"/>
      <c r="D57" s="2"/>
    </row>
    <row r="58" spans="1:12" ht="12.75" customHeight="1" x14ac:dyDescent="0.2">
      <c r="B58" s="2"/>
      <c r="C58" s="2"/>
      <c r="D58" s="2"/>
    </row>
    <row r="59" spans="1:12" ht="12.75" customHeight="1" x14ac:dyDescent="0.2">
      <c r="B59" s="2"/>
      <c r="C59" s="2"/>
      <c r="D59" s="2"/>
    </row>
    <row r="60" spans="1:12" ht="12.75" customHeight="1" x14ac:dyDescent="0.2">
      <c r="B60" s="2"/>
      <c r="C60" s="2"/>
      <c r="D60" s="2"/>
    </row>
    <row r="61" spans="1:12" ht="12.75" customHeight="1" x14ac:dyDescent="0.2">
      <c r="B61" s="2"/>
      <c r="C61" s="2"/>
      <c r="D61" s="2"/>
    </row>
    <row r="62" spans="1:12" ht="12.75" customHeight="1" x14ac:dyDescent="0.2">
      <c r="B62" s="2"/>
      <c r="C62" s="2"/>
      <c r="D62" s="2"/>
    </row>
    <row r="63" spans="1:12" ht="12.75" customHeight="1" x14ac:dyDescent="0.2">
      <c r="B63" s="2"/>
      <c r="C63" s="2"/>
      <c r="D63" s="2"/>
    </row>
    <row r="64" spans="1:12" ht="12.75" customHeight="1" x14ac:dyDescent="0.2">
      <c r="B64" s="2"/>
      <c r="C64" s="2"/>
      <c r="D64" s="2"/>
    </row>
    <row r="65" spans="2:4" ht="12.75" customHeight="1" x14ac:dyDescent="0.2">
      <c r="B65" s="2"/>
      <c r="C65" s="2"/>
      <c r="D65" s="2"/>
    </row>
    <row r="66" spans="2:4" ht="12.75" customHeight="1" x14ac:dyDescent="0.2">
      <c r="B66" s="2"/>
      <c r="C66" s="2"/>
      <c r="D66" s="2"/>
    </row>
    <row r="67" spans="2:4" ht="12.75" customHeight="1" x14ac:dyDescent="0.2">
      <c r="B67" s="2"/>
      <c r="C67" s="2"/>
      <c r="D67" s="2"/>
    </row>
    <row r="68" spans="2:4" ht="12.75" customHeight="1" x14ac:dyDescent="0.2">
      <c r="B68" s="2"/>
      <c r="C68" s="2"/>
      <c r="D68" s="2"/>
    </row>
    <row r="69" spans="2:4" ht="12.75" customHeight="1" x14ac:dyDescent="0.2">
      <c r="B69" s="2"/>
      <c r="C69" s="2"/>
      <c r="D69" s="2"/>
    </row>
    <row r="70" spans="2:4" ht="12.75" customHeight="1" x14ac:dyDescent="0.2">
      <c r="B70" s="2"/>
      <c r="C70" s="2"/>
      <c r="D70" s="2"/>
    </row>
    <row r="71" spans="2:4" ht="12.75" customHeight="1" x14ac:dyDescent="0.2">
      <c r="B71" s="2"/>
      <c r="C71" s="2"/>
      <c r="D71" s="2"/>
    </row>
    <row r="72" spans="2:4" ht="12.75" customHeight="1" x14ac:dyDescent="0.2">
      <c r="B72" s="2"/>
      <c r="C72" s="2"/>
      <c r="D72" s="2"/>
    </row>
    <row r="73" spans="2:4" ht="12.75" customHeight="1" x14ac:dyDescent="0.2">
      <c r="B73" s="2"/>
      <c r="C73" s="2"/>
      <c r="D73" s="2"/>
    </row>
    <row r="74" spans="2:4" ht="12.75" customHeight="1" x14ac:dyDescent="0.2">
      <c r="B74" s="2"/>
      <c r="C74" s="2"/>
      <c r="D74" s="2"/>
    </row>
    <row r="75" spans="2:4" ht="12.75" customHeight="1" x14ac:dyDescent="0.2">
      <c r="B75" s="2"/>
      <c r="C75" s="2"/>
      <c r="D75" s="2"/>
    </row>
    <row r="76" spans="2:4" ht="12.75" customHeight="1" x14ac:dyDescent="0.2">
      <c r="B76" s="2"/>
      <c r="C76" s="2"/>
      <c r="D76" s="2"/>
    </row>
    <row r="77" spans="2:4" ht="12.75" customHeight="1" x14ac:dyDescent="0.2">
      <c r="B77" s="2"/>
      <c r="C77" s="2"/>
      <c r="D77" s="2"/>
    </row>
    <row r="78" spans="2:4" ht="12.75" customHeight="1" x14ac:dyDescent="0.2">
      <c r="B78" s="2"/>
      <c r="C78" s="2"/>
      <c r="D78" s="2"/>
    </row>
    <row r="79" spans="2:4" ht="12.75" customHeight="1" x14ac:dyDescent="0.2">
      <c r="B79" s="2"/>
      <c r="C79" s="2"/>
      <c r="D79" s="2"/>
    </row>
    <row r="80" spans="2:4" ht="12.75" customHeight="1" x14ac:dyDescent="0.2">
      <c r="B80" s="2"/>
      <c r="C80" s="2"/>
      <c r="D80" s="2"/>
    </row>
    <row r="81" spans="2:4" ht="12.75" customHeight="1" x14ac:dyDescent="0.2">
      <c r="B81" s="2"/>
      <c r="C81" s="2"/>
      <c r="D81" s="2"/>
    </row>
    <row r="82" spans="2:4" ht="12.75" customHeight="1" x14ac:dyDescent="0.2">
      <c r="B82" s="2"/>
      <c r="C82" s="2"/>
      <c r="D82" s="2"/>
    </row>
    <row r="83" spans="2:4" ht="12.75" customHeight="1" x14ac:dyDescent="0.2">
      <c r="B83" s="2"/>
      <c r="C83" s="2"/>
      <c r="D83" s="2"/>
    </row>
    <row r="84" spans="2:4" ht="12.75" customHeight="1" x14ac:dyDescent="0.2">
      <c r="B84" s="2"/>
      <c r="C84" s="2"/>
      <c r="D84" s="2"/>
    </row>
    <row r="85" spans="2:4" ht="12.75" customHeight="1" x14ac:dyDescent="0.2">
      <c r="B85" s="2"/>
      <c r="C85" s="2"/>
      <c r="D85" s="2"/>
    </row>
    <row r="86" spans="2:4" ht="12.75" customHeight="1" x14ac:dyDescent="0.2">
      <c r="B86" s="2"/>
      <c r="C86" s="2"/>
      <c r="D86" s="2"/>
    </row>
    <row r="87" spans="2:4" ht="12.75" customHeight="1" x14ac:dyDescent="0.2">
      <c r="B87" s="2"/>
      <c r="C87" s="2"/>
      <c r="D87" s="2"/>
    </row>
    <row r="88" spans="2:4" ht="12.75" customHeight="1" x14ac:dyDescent="0.2">
      <c r="B88" s="2"/>
      <c r="C88" s="2"/>
      <c r="D88" s="2"/>
    </row>
    <row r="89" spans="2:4" ht="12.75" customHeight="1" x14ac:dyDescent="0.2">
      <c r="B89" s="2"/>
      <c r="C89" s="2"/>
      <c r="D89" s="2"/>
    </row>
    <row r="90" spans="2:4" ht="12.75" customHeight="1" x14ac:dyDescent="0.2">
      <c r="B90" s="2"/>
      <c r="C90" s="2"/>
      <c r="D90" s="2"/>
    </row>
    <row r="91" spans="2:4" ht="12.75" customHeight="1" x14ac:dyDescent="0.2">
      <c r="B91" s="2"/>
      <c r="C91" s="2"/>
      <c r="D91" s="2"/>
    </row>
    <row r="92" spans="2:4" ht="12.75" customHeight="1" x14ac:dyDescent="0.2">
      <c r="B92" s="2"/>
      <c r="C92" s="2"/>
      <c r="D92" s="2"/>
    </row>
    <row r="93" spans="2:4" ht="12.75" customHeight="1" x14ac:dyDescent="0.2">
      <c r="B93" s="2"/>
      <c r="C93" s="2"/>
      <c r="D93" s="2"/>
    </row>
    <row r="94" spans="2:4" ht="12.75" customHeight="1" x14ac:dyDescent="0.2">
      <c r="B94" s="2"/>
      <c r="C94" s="2"/>
      <c r="D94" s="2"/>
    </row>
    <row r="95" spans="2:4" ht="12.75" customHeight="1" x14ac:dyDescent="0.2">
      <c r="B95" s="2"/>
      <c r="C95" s="2"/>
      <c r="D95" s="2"/>
    </row>
    <row r="96" spans="2:4" ht="12.75" customHeight="1" x14ac:dyDescent="0.2">
      <c r="B96" s="2"/>
      <c r="C96" s="2"/>
      <c r="D96" s="2"/>
    </row>
    <row r="97" spans="2:4" ht="12.75" customHeight="1" x14ac:dyDescent="0.2">
      <c r="B97" s="2"/>
      <c r="C97" s="2"/>
      <c r="D97" s="2"/>
    </row>
    <row r="98" spans="2:4" ht="12.75" customHeight="1" x14ac:dyDescent="0.2">
      <c r="B98" s="2"/>
      <c r="C98" s="2"/>
      <c r="D98" s="2"/>
    </row>
    <row r="99" spans="2:4" ht="12.75" customHeight="1" x14ac:dyDescent="0.2">
      <c r="B99" s="2"/>
      <c r="C99" s="2"/>
      <c r="D99" s="2"/>
    </row>
    <row r="100" spans="2:4" ht="12.75" customHeight="1" x14ac:dyDescent="0.2">
      <c r="B100" s="2"/>
      <c r="C100" s="2"/>
      <c r="D100" s="2"/>
    </row>
    <row r="101" spans="2:4" ht="12.75" customHeight="1" x14ac:dyDescent="0.2">
      <c r="B101" s="2"/>
      <c r="C101" s="2"/>
      <c r="D101" s="2"/>
    </row>
    <row r="102" spans="2:4" ht="12.75" customHeight="1" x14ac:dyDescent="0.2">
      <c r="B102" s="2"/>
      <c r="C102" s="2"/>
      <c r="D102" s="2"/>
    </row>
    <row r="103" spans="2:4" ht="12.75" customHeight="1" x14ac:dyDescent="0.2">
      <c r="B103" s="2"/>
      <c r="C103" s="2"/>
      <c r="D103" s="2"/>
    </row>
    <row r="104" spans="2:4" ht="12.75" customHeight="1" x14ac:dyDescent="0.2">
      <c r="B104" s="2"/>
      <c r="C104" s="2"/>
      <c r="D104" s="2"/>
    </row>
    <row r="105" spans="2:4" ht="12.75" customHeight="1" x14ac:dyDescent="0.2">
      <c r="B105" s="2"/>
      <c r="C105" s="2"/>
      <c r="D105" s="2"/>
    </row>
    <row r="106" spans="2:4" ht="12.75" customHeight="1" x14ac:dyDescent="0.2">
      <c r="B106" s="2"/>
      <c r="C106" s="2"/>
      <c r="D106" s="2"/>
    </row>
    <row r="107" spans="2:4" ht="12.75" customHeight="1" x14ac:dyDescent="0.2">
      <c r="B107" s="2"/>
      <c r="C107" s="2"/>
      <c r="D107" s="2"/>
    </row>
    <row r="108" spans="2:4" ht="12.75" customHeight="1" x14ac:dyDescent="0.2">
      <c r="B108" s="2"/>
      <c r="C108" s="2"/>
      <c r="D108" s="2"/>
    </row>
    <row r="109" spans="2:4" ht="12.75" customHeight="1" x14ac:dyDescent="0.2">
      <c r="B109" s="2"/>
      <c r="C109" s="2"/>
      <c r="D109" s="2"/>
    </row>
    <row r="110" spans="2:4" ht="12.75" customHeight="1" x14ac:dyDescent="0.2">
      <c r="B110" s="2"/>
      <c r="C110" s="2"/>
      <c r="D110" s="2"/>
    </row>
    <row r="111" spans="2:4" ht="12.75" customHeight="1" x14ac:dyDescent="0.2">
      <c r="B111" s="2"/>
      <c r="C111" s="2"/>
      <c r="D111" s="2"/>
    </row>
    <row r="112" spans="2:4" ht="12.75" customHeight="1" x14ac:dyDescent="0.2">
      <c r="B112" s="2"/>
      <c r="C112" s="2"/>
      <c r="D112" s="2"/>
    </row>
    <row r="113" spans="2:4" ht="12.75" customHeight="1" x14ac:dyDescent="0.2">
      <c r="B113" s="2"/>
      <c r="C113" s="2"/>
      <c r="D113" s="2"/>
    </row>
    <row r="114" spans="2:4" ht="12.75" customHeight="1" x14ac:dyDescent="0.2">
      <c r="B114" s="2"/>
      <c r="C114" s="2"/>
      <c r="D114" s="2"/>
    </row>
    <row r="115" spans="2:4" ht="12.75" customHeight="1" x14ac:dyDescent="0.2">
      <c r="B115" s="2"/>
      <c r="C115" s="2"/>
      <c r="D115" s="2"/>
    </row>
    <row r="116" spans="2:4" ht="12.75" customHeight="1" x14ac:dyDescent="0.2">
      <c r="B116" s="2"/>
      <c r="C116" s="2"/>
      <c r="D116" s="2"/>
    </row>
    <row r="117" spans="2:4" ht="12.75" customHeight="1" x14ac:dyDescent="0.2">
      <c r="B117" s="2"/>
      <c r="C117" s="2"/>
      <c r="D117" s="2"/>
    </row>
    <row r="118" spans="2:4" ht="12.75" customHeight="1" x14ac:dyDescent="0.2">
      <c r="B118" s="2"/>
      <c r="C118" s="2"/>
      <c r="D118" s="2"/>
    </row>
    <row r="119" spans="2:4" ht="12.75" customHeight="1" x14ac:dyDescent="0.2">
      <c r="B119" s="2"/>
      <c r="C119" s="2"/>
      <c r="D119" s="2"/>
    </row>
    <row r="120" spans="2:4" ht="12.75" customHeight="1" x14ac:dyDescent="0.2">
      <c r="B120" s="2"/>
      <c r="C120" s="2"/>
      <c r="D120" s="2"/>
    </row>
    <row r="121" spans="2:4" ht="12.75" customHeight="1" x14ac:dyDescent="0.2">
      <c r="B121" s="2"/>
      <c r="C121" s="2"/>
      <c r="D121" s="2"/>
    </row>
    <row r="122" spans="2:4" ht="12.75" customHeight="1" x14ac:dyDescent="0.2">
      <c r="B122" s="2"/>
      <c r="C122" s="2"/>
      <c r="D122" s="2"/>
    </row>
    <row r="123" spans="2:4" ht="12.75" customHeight="1" x14ac:dyDescent="0.2">
      <c r="B123" s="2"/>
      <c r="C123" s="2"/>
      <c r="D123" s="2"/>
    </row>
    <row r="124" spans="2:4" ht="12.75" customHeight="1" x14ac:dyDescent="0.2">
      <c r="B124" s="2"/>
      <c r="C124" s="2"/>
      <c r="D124" s="2"/>
    </row>
    <row r="125" spans="2:4" ht="12.75" customHeight="1" x14ac:dyDescent="0.2">
      <c r="B125" s="2"/>
      <c r="C125" s="2"/>
      <c r="D125" s="2"/>
    </row>
    <row r="126" spans="2:4" ht="12.75" customHeight="1" x14ac:dyDescent="0.2">
      <c r="B126" s="2"/>
      <c r="C126" s="2"/>
      <c r="D126" s="2"/>
    </row>
    <row r="127" spans="2:4" ht="12.75" customHeight="1" x14ac:dyDescent="0.2">
      <c r="B127" s="2"/>
      <c r="C127" s="2"/>
      <c r="D127" s="2"/>
    </row>
    <row r="128" spans="2:4" ht="12.75" customHeight="1" x14ac:dyDescent="0.2">
      <c r="B128" s="2"/>
      <c r="C128" s="2"/>
      <c r="D128" s="2"/>
    </row>
    <row r="129" spans="2:4" ht="12.75" customHeight="1" x14ac:dyDescent="0.2">
      <c r="B129" s="2"/>
      <c r="C129" s="2"/>
      <c r="D129" s="2"/>
    </row>
    <row r="130" spans="2:4" ht="12.75" customHeight="1" x14ac:dyDescent="0.2">
      <c r="B130" s="2"/>
      <c r="C130" s="2"/>
      <c r="D130" s="2"/>
    </row>
    <row r="131" spans="2:4" ht="12.75" customHeight="1" x14ac:dyDescent="0.2">
      <c r="B131" s="2"/>
      <c r="C131" s="2"/>
      <c r="D131" s="2"/>
    </row>
    <row r="132" spans="2:4" ht="12.75" customHeight="1" x14ac:dyDescent="0.2">
      <c r="B132" s="2"/>
      <c r="C132" s="2"/>
      <c r="D132" s="2"/>
    </row>
    <row r="133" spans="2:4" ht="12.75" customHeight="1" x14ac:dyDescent="0.2">
      <c r="B133" s="2"/>
      <c r="C133" s="2"/>
      <c r="D133" s="2"/>
    </row>
    <row r="134" spans="2:4" ht="12.75" customHeight="1" x14ac:dyDescent="0.2">
      <c r="B134" s="2"/>
      <c r="C134" s="2"/>
      <c r="D134" s="2"/>
    </row>
    <row r="135" spans="2:4" ht="12.75" customHeight="1" x14ac:dyDescent="0.2">
      <c r="B135" s="2"/>
      <c r="C135" s="2"/>
      <c r="D135" s="2"/>
    </row>
    <row r="136" spans="2:4" ht="12.75" customHeight="1" x14ac:dyDescent="0.2">
      <c r="B136" s="2"/>
      <c r="C136" s="2"/>
      <c r="D136" s="2"/>
    </row>
    <row r="137" spans="2:4" ht="12.75" customHeight="1" x14ac:dyDescent="0.2">
      <c r="B137" s="2"/>
      <c r="C137" s="2"/>
      <c r="D137" s="2"/>
    </row>
    <row r="138" spans="2:4" ht="12.75" customHeight="1" x14ac:dyDescent="0.2">
      <c r="B138" s="2"/>
      <c r="C138" s="2"/>
      <c r="D138" s="2"/>
    </row>
    <row r="139" spans="2:4" ht="12.75" customHeight="1" x14ac:dyDescent="0.2">
      <c r="B139" s="2"/>
      <c r="C139" s="2"/>
      <c r="D139" s="2"/>
    </row>
    <row r="140" spans="2:4" ht="12.75" customHeight="1" x14ac:dyDescent="0.2">
      <c r="B140" s="2"/>
      <c r="C140" s="2"/>
      <c r="D140" s="2"/>
    </row>
    <row r="141" spans="2:4" ht="12.75" customHeight="1" x14ac:dyDescent="0.2">
      <c r="B141" s="2"/>
      <c r="C141" s="2"/>
      <c r="D141" s="2"/>
    </row>
    <row r="142" spans="2:4" ht="12.75" customHeight="1" x14ac:dyDescent="0.2">
      <c r="B142" s="2"/>
      <c r="C142" s="2"/>
      <c r="D142" s="2"/>
    </row>
    <row r="143" spans="2:4" ht="12.75" customHeight="1" x14ac:dyDescent="0.2">
      <c r="B143" s="2"/>
      <c r="C143" s="2"/>
      <c r="D143" s="2"/>
    </row>
    <row r="144" spans="2:4" ht="12.75" customHeight="1" x14ac:dyDescent="0.2">
      <c r="B144" s="2"/>
      <c r="C144" s="2"/>
      <c r="D144" s="2"/>
    </row>
    <row r="145" spans="2:4" ht="12.75" customHeight="1" x14ac:dyDescent="0.2">
      <c r="B145" s="2"/>
      <c r="C145" s="2"/>
      <c r="D145" s="2"/>
    </row>
    <row r="146" spans="2:4" ht="12.75" customHeight="1" x14ac:dyDescent="0.2">
      <c r="B146" s="2"/>
      <c r="C146" s="2"/>
      <c r="D146" s="2"/>
    </row>
    <row r="147" spans="2:4" ht="12.75" customHeight="1" x14ac:dyDescent="0.2">
      <c r="B147" s="2"/>
      <c r="C147" s="2"/>
      <c r="D147" s="2"/>
    </row>
    <row r="148" spans="2:4" ht="12.75" customHeight="1" x14ac:dyDescent="0.2">
      <c r="B148" s="2"/>
      <c r="C148" s="2"/>
      <c r="D148" s="2"/>
    </row>
    <row r="149" spans="2:4" ht="12.75" customHeight="1" x14ac:dyDescent="0.2">
      <c r="B149" s="2"/>
      <c r="C149" s="2"/>
      <c r="D149" s="2"/>
    </row>
    <row r="150" spans="2:4" ht="12.75" customHeight="1" x14ac:dyDescent="0.2">
      <c r="B150" s="2"/>
      <c r="C150" s="2"/>
      <c r="D150" s="2"/>
    </row>
    <row r="151" spans="2:4" ht="12.75" customHeight="1" x14ac:dyDescent="0.2">
      <c r="B151" s="2"/>
      <c r="C151" s="2"/>
      <c r="D151" s="2"/>
    </row>
    <row r="152" spans="2:4" ht="12.75" customHeight="1" x14ac:dyDescent="0.2">
      <c r="B152" s="2"/>
      <c r="C152" s="2"/>
      <c r="D152" s="2"/>
    </row>
    <row r="153" spans="2:4" ht="12.75" customHeight="1" x14ac:dyDescent="0.2">
      <c r="B153" s="2"/>
      <c r="C153" s="2"/>
      <c r="D153" s="2"/>
    </row>
    <row r="154" spans="2:4" ht="12.75" customHeight="1" x14ac:dyDescent="0.2">
      <c r="B154" s="2"/>
      <c r="C154" s="2"/>
      <c r="D154" s="2"/>
    </row>
    <row r="155" spans="2:4" ht="12.75" customHeight="1" x14ac:dyDescent="0.2">
      <c r="B155" s="2"/>
      <c r="C155" s="2"/>
      <c r="D155" s="2"/>
    </row>
    <row r="156" spans="2:4" ht="12.75" customHeight="1" x14ac:dyDescent="0.2">
      <c r="B156" s="2"/>
      <c r="C156" s="2"/>
      <c r="D156" s="2"/>
    </row>
    <row r="157" spans="2:4" ht="12.75" customHeight="1" x14ac:dyDescent="0.2">
      <c r="B157" s="2"/>
      <c r="C157" s="2"/>
      <c r="D157" s="2"/>
    </row>
    <row r="158" spans="2:4" ht="12.75" customHeight="1" x14ac:dyDescent="0.2">
      <c r="B158" s="2"/>
      <c r="C158" s="2"/>
      <c r="D158" s="2"/>
    </row>
    <row r="159" spans="2:4" ht="12.75" customHeight="1" x14ac:dyDescent="0.2">
      <c r="B159" s="2"/>
      <c r="C159" s="2"/>
      <c r="D159" s="2"/>
    </row>
    <row r="160" spans="2:4" ht="12.75" customHeight="1" x14ac:dyDescent="0.2">
      <c r="B160" s="2"/>
      <c r="C160" s="2"/>
      <c r="D160" s="2"/>
    </row>
    <row r="161" spans="2:4" ht="12.75" customHeight="1" x14ac:dyDescent="0.2">
      <c r="B161" s="2"/>
      <c r="C161" s="2"/>
      <c r="D161" s="2"/>
    </row>
    <row r="162" spans="2:4" ht="12.75" customHeight="1" x14ac:dyDescent="0.2">
      <c r="B162" s="2"/>
      <c r="C162" s="2"/>
      <c r="D162" s="2"/>
    </row>
    <row r="163" spans="2:4" ht="12.75" customHeight="1" x14ac:dyDescent="0.2">
      <c r="B163" s="2"/>
      <c r="C163" s="2"/>
      <c r="D163" s="2"/>
    </row>
    <row r="164" spans="2:4" ht="12.75" customHeight="1" x14ac:dyDescent="0.2">
      <c r="B164" s="2"/>
      <c r="C164" s="2"/>
      <c r="D164" s="2"/>
    </row>
    <row r="165" spans="2:4" ht="12.75" customHeight="1" x14ac:dyDescent="0.2">
      <c r="B165" s="2"/>
      <c r="C165" s="2"/>
      <c r="D165" s="2"/>
    </row>
    <row r="166" spans="2:4" ht="12.75" customHeight="1" x14ac:dyDescent="0.2">
      <c r="B166" s="2"/>
      <c r="C166" s="2"/>
      <c r="D166" s="2"/>
    </row>
    <row r="167" spans="2:4" ht="12.75" customHeight="1" x14ac:dyDescent="0.2">
      <c r="B167" s="2"/>
      <c r="C167" s="2"/>
      <c r="D167" s="2"/>
    </row>
    <row r="168" spans="2:4" ht="12.75" customHeight="1" x14ac:dyDescent="0.2">
      <c r="B168" s="2"/>
      <c r="C168" s="2"/>
      <c r="D168" s="2"/>
    </row>
    <row r="169" spans="2:4" ht="12.75" customHeight="1" x14ac:dyDescent="0.2">
      <c r="B169" s="2"/>
      <c r="C169" s="2"/>
      <c r="D169" s="2"/>
    </row>
    <row r="170" spans="2:4" ht="12.75" customHeight="1" x14ac:dyDescent="0.2">
      <c r="B170" s="2"/>
      <c r="C170" s="2"/>
      <c r="D170" s="2"/>
    </row>
    <row r="171" spans="2:4" ht="12.75" customHeight="1" x14ac:dyDescent="0.2">
      <c r="B171" s="2"/>
      <c r="C171" s="2"/>
      <c r="D171" s="2"/>
    </row>
    <row r="172" spans="2:4" ht="12.75" customHeight="1" x14ac:dyDescent="0.2">
      <c r="B172" s="2"/>
      <c r="C172" s="2"/>
      <c r="D172" s="2"/>
    </row>
    <row r="173" spans="2:4" ht="12.75" customHeight="1" x14ac:dyDescent="0.2">
      <c r="B173" s="2"/>
      <c r="C173" s="2"/>
      <c r="D173" s="2"/>
    </row>
    <row r="174" spans="2:4" ht="12.75" customHeight="1" x14ac:dyDescent="0.2">
      <c r="B174" s="2"/>
      <c r="C174" s="2"/>
      <c r="D174" s="2"/>
    </row>
    <row r="175" spans="2:4" ht="12.75" customHeight="1" x14ac:dyDescent="0.2">
      <c r="B175" s="2"/>
      <c r="C175" s="2"/>
      <c r="D175" s="2"/>
    </row>
    <row r="176" spans="2:4" ht="12.75" customHeight="1" x14ac:dyDescent="0.2">
      <c r="B176" s="2"/>
      <c r="C176" s="2"/>
      <c r="D176" s="2"/>
    </row>
    <row r="177" spans="2:4" ht="12.75" customHeight="1" x14ac:dyDescent="0.2">
      <c r="B177" s="2"/>
      <c r="C177" s="2"/>
      <c r="D177" s="2"/>
    </row>
    <row r="178" spans="2:4" ht="12.75" customHeight="1" x14ac:dyDescent="0.2">
      <c r="B178" s="2"/>
      <c r="C178" s="2"/>
      <c r="D178" s="2"/>
    </row>
    <row r="179" spans="2:4" ht="12.75" customHeight="1" x14ac:dyDescent="0.2">
      <c r="B179" s="2"/>
      <c r="C179" s="2"/>
      <c r="D179" s="2"/>
    </row>
    <row r="180" spans="2:4" ht="12.75" customHeight="1" x14ac:dyDescent="0.2">
      <c r="B180" s="2"/>
      <c r="C180" s="2"/>
      <c r="D180" s="2"/>
    </row>
    <row r="181" spans="2:4" ht="12.75" customHeight="1" x14ac:dyDescent="0.2">
      <c r="B181" s="2"/>
      <c r="C181" s="2"/>
      <c r="D181" s="2"/>
    </row>
    <row r="182" spans="2:4" ht="12.75" customHeight="1" x14ac:dyDescent="0.2">
      <c r="B182" s="2"/>
      <c r="C182" s="2"/>
      <c r="D182" s="2"/>
    </row>
    <row r="183" spans="2:4" ht="12.75" customHeight="1" x14ac:dyDescent="0.2">
      <c r="B183" s="2"/>
      <c r="C183" s="2"/>
      <c r="D183" s="2"/>
    </row>
    <row r="184" spans="2:4" ht="12.75" customHeight="1" x14ac:dyDescent="0.2">
      <c r="B184" s="2"/>
      <c r="C184" s="2"/>
      <c r="D184" s="2"/>
    </row>
    <row r="185" spans="2:4" ht="12.75" customHeight="1" x14ac:dyDescent="0.2">
      <c r="B185" s="2"/>
      <c r="C185" s="2"/>
      <c r="D185" s="2"/>
    </row>
    <row r="186" spans="2:4" ht="12.75" customHeight="1" x14ac:dyDescent="0.2">
      <c r="B186" s="2"/>
      <c r="C186" s="2"/>
      <c r="D186" s="2"/>
    </row>
    <row r="187" spans="2:4" ht="12.75" customHeight="1" x14ac:dyDescent="0.2">
      <c r="B187" s="2"/>
      <c r="C187" s="2"/>
      <c r="D187" s="2"/>
    </row>
    <row r="188" spans="2:4" ht="12.75" customHeight="1" x14ac:dyDescent="0.2">
      <c r="B188" s="2"/>
      <c r="C188" s="2"/>
      <c r="D188" s="2"/>
    </row>
    <row r="189" spans="2:4" ht="12.75" customHeight="1" x14ac:dyDescent="0.2">
      <c r="B189" s="2"/>
      <c r="C189" s="2"/>
      <c r="D189" s="2"/>
    </row>
    <row r="190" spans="2:4" ht="12.75" customHeight="1" x14ac:dyDescent="0.2">
      <c r="B190" s="2"/>
      <c r="C190" s="2"/>
      <c r="D190" s="2"/>
    </row>
    <row r="191" spans="2:4" ht="12.75" customHeight="1" x14ac:dyDescent="0.2">
      <c r="B191" s="2"/>
      <c r="C191" s="2"/>
      <c r="D191" s="2"/>
    </row>
    <row r="192" spans="2:4" ht="12.75" customHeight="1" x14ac:dyDescent="0.2">
      <c r="B192" s="2"/>
      <c r="C192" s="2"/>
      <c r="D192" s="2"/>
    </row>
    <row r="193" spans="2:4" ht="12.75" customHeight="1" x14ac:dyDescent="0.2">
      <c r="B193" s="2"/>
      <c r="C193" s="2"/>
      <c r="D193" s="2"/>
    </row>
    <row r="194" spans="2:4" ht="12.75" customHeight="1" x14ac:dyDescent="0.2">
      <c r="B194" s="2"/>
      <c r="C194" s="2"/>
      <c r="D194" s="2"/>
    </row>
    <row r="195" spans="2:4" ht="12.75" customHeight="1" x14ac:dyDescent="0.2">
      <c r="B195" s="2"/>
      <c r="C195" s="2"/>
      <c r="D195" s="2"/>
    </row>
    <row r="196" spans="2:4" ht="12.75" customHeight="1" x14ac:dyDescent="0.2">
      <c r="B196" s="2"/>
      <c r="C196" s="2"/>
      <c r="D196" s="2"/>
    </row>
    <row r="197" spans="2:4" ht="12.75" customHeight="1" x14ac:dyDescent="0.2">
      <c r="B197" s="2"/>
      <c r="C197" s="2"/>
      <c r="D197" s="2"/>
    </row>
    <row r="198" spans="2:4" ht="12.75" customHeight="1" x14ac:dyDescent="0.2">
      <c r="B198" s="2"/>
      <c r="C198" s="2"/>
      <c r="D198" s="2"/>
    </row>
    <row r="199" spans="2:4" ht="12.75" customHeight="1" x14ac:dyDescent="0.2">
      <c r="B199" s="2"/>
      <c r="C199" s="2"/>
      <c r="D199" s="2"/>
    </row>
    <row r="200" spans="2:4" ht="12.75" customHeight="1" x14ac:dyDescent="0.2">
      <c r="B200" s="2"/>
      <c r="C200" s="2"/>
      <c r="D200" s="2"/>
    </row>
    <row r="201" spans="2:4" ht="12.75" customHeight="1" x14ac:dyDescent="0.2">
      <c r="B201" s="2"/>
      <c r="C201" s="2"/>
      <c r="D201" s="2"/>
    </row>
    <row r="202" spans="2:4" ht="12.75" customHeight="1" x14ac:dyDescent="0.2">
      <c r="B202" s="2"/>
      <c r="C202" s="2"/>
      <c r="D202" s="2"/>
    </row>
    <row r="203" spans="2:4" ht="12.75" customHeight="1" x14ac:dyDescent="0.2">
      <c r="B203" s="2"/>
      <c r="C203" s="2"/>
      <c r="D203" s="2"/>
    </row>
    <row r="204" spans="2:4" ht="12.75" customHeight="1" x14ac:dyDescent="0.2">
      <c r="B204" s="2"/>
      <c r="C204" s="2"/>
      <c r="D204" s="2"/>
    </row>
    <row r="205" spans="2:4" ht="12.75" customHeight="1" x14ac:dyDescent="0.2">
      <c r="B205" s="2"/>
      <c r="C205" s="2"/>
      <c r="D205" s="2"/>
    </row>
    <row r="206" spans="2:4" ht="12.75" customHeight="1" x14ac:dyDescent="0.2">
      <c r="B206" s="2"/>
      <c r="C206" s="2"/>
      <c r="D206" s="2"/>
    </row>
    <row r="207" spans="2:4" ht="12.75" customHeight="1" x14ac:dyDescent="0.2">
      <c r="B207" s="2"/>
      <c r="C207" s="2"/>
      <c r="D207" s="2"/>
    </row>
    <row r="208" spans="2:4" ht="12.75" customHeight="1" x14ac:dyDescent="0.2">
      <c r="B208" s="2"/>
      <c r="C208" s="2"/>
      <c r="D208" s="2"/>
    </row>
    <row r="209" spans="2:4" ht="12.75" customHeight="1" x14ac:dyDescent="0.2">
      <c r="B209" s="2"/>
      <c r="C209" s="2"/>
      <c r="D209" s="2"/>
    </row>
    <row r="210" spans="2:4" ht="12.75" customHeight="1" x14ac:dyDescent="0.2">
      <c r="B210" s="2"/>
      <c r="C210" s="2"/>
      <c r="D210" s="2"/>
    </row>
    <row r="211" spans="2:4" ht="12.75" customHeight="1" x14ac:dyDescent="0.2">
      <c r="B211" s="2"/>
      <c r="C211" s="2"/>
      <c r="D211" s="2"/>
    </row>
    <row r="212" spans="2:4" ht="12.75" customHeight="1" x14ac:dyDescent="0.2">
      <c r="B212" s="2"/>
      <c r="C212" s="2"/>
      <c r="D212" s="2"/>
    </row>
    <row r="213" spans="2:4" ht="12.75" customHeight="1" x14ac:dyDescent="0.2">
      <c r="B213" s="2"/>
      <c r="C213" s="2"/>
      <c r="D213" s="2"/>
    </row>
    <row r="214" spans="2:4" ht="12.75" customHeight="1" x14ac:dyDescent="0.2">
      <c r="B214" s="2"/>
      <c r="C214" s="2"/>
      <c r="D214" s="2"/>
    </row>
    <row r="215" spans="2:4" ht="12.75" customHeight="1" x14ac:dyDescent="0.2">
      <c r="B215" s="2"/>
      <c r="C215" s="2"/>
      <c r="D215" s="2"/>
    </row>
    <row r="216" spans="2:4" ht="12.75" customHeight="1" x14ac:dyDescent="0.2">
      <c r="B216" s="2"/>
      <c r="C216" s="2"/>
      <c r="D216" s="2"/>
    </row>
    <row r="217" spans="2:4" ht="12.75" customHeight="1" x14ac:dyDescent="0.2">
      <c r="B217" s="2"/>
      <c r="C217" s="2"/>
      <c r="D217" s="2"/>
    </row>
    <row r="218" spans="2:4" ht="12.75" customHeight="1" x14ac:dyDescent="0.2">
      <c r="B218" s="2"/>
      <c r="C218" s="2"/>
      <c r="D218" s="2"/>
    </row>
    <row r="219" spans="2:4" ht="12.75" customHeight="1" x14ac:dyDescent="0.2">
      <c r="B219" s="2"/>
      <c r="C219" s="2"/>
      <c r="D219" s="2"/>
    </row>
    <row r="220" spans="2:4" ht="12.75" customHeight="1" x14ac:dyDescent="0.2">
      <c r="B220" s="2"/>
      <c r="C220" s="2"/>
      <c r="D220" s="2"/>
    </row>
    <row r="221" spans="2:4" ht="12.75" customHeight="1" x14ac:dyDescent="0.2">
      <c r="B221" s="2"/>
      <c r="C221" s="2"/>
      <c r="D221" s="2"/>
    </row>
    <row r="222" spans="2:4" ht="12.75" customHeight="1" x14ac:dyDescent="0.2">
      <c r="B222" s="2"/>
      <c r="C222" s="2"/>
      <c r="D222" s="2"/>
    </row>
    <row r="223" spans="2:4" ht="12.75" customHeight="1" x14ac:dyDescent="0.2">
      <c r="B223" s="2"/>
      <c r="C223" s="2"/>
      <c r="D223" s="2"/>
    </row>
    <row r="224" spans="2:4" ht="12.75" customHeight="1" x14ac:dyDescent="0.2">
      <c r="B224" s="2"/>
      <c r="C224" s="2"/>
      <c r="D224" s="2"/>
    </row>
    <row r="225" spans="2:4" ht="12.75" customHeight="1" x14ac:dyDescent="0.2">
      <c r="B225" s="2"/>
      <c r="C225" s="2"/>
      <c r="D225" s="2"/>
    </row>
    <row r="226" spans="2:4" ht="12.75" customHeight="1" x14ac:dyDescent="0.2">
      <c r="B226" s="2"/>
      <c r="C226" s="2"/>
      <c r="D226" s="2"/>
    </row>
    <row r="227" spans="2:4" ht="12.75" customHeight="1" x14ac:dyDescent="0.2">
      <c r="B227" s="2"/>
      <c r="C227" s="2"/>
      <c r="D227" s="2"/>
    </row>
    <row r="228" spans="2:4" ht="12.75" customHeight="1" x14ac:dyDescent="0.2">
      <c r="B228" s="2"/>
      <c r="C228" s="2"/>
      <c r="D228" s="2"/>
    </row>
    <row r="229" spans="2:4" ht="12.75" customHeight="1" x14ac:dyDescent="0.2">
      <c r="B229" s="2"/>
      <c r="C229" s="2"/>
      <c r="D229" s="2"/>
    </row>
    <row r="230" spans="2:4" ht="12.75" customHeight="1" x14ac:dyDescent="0.2">
      <c r="B230" s="2"/>
      <c r="C230" s="2"/>
      <c r="D230" s="2"/>
    </row>
    <row r="231" spans="2:4" ht="12.75" customHeight="1" x14ac:dyDescent="0.2">
      <c r="B231" s="2"/>
      <c r="C231" s="2"/>
      <c r="D231" s="2"/>
    </row>
    <row r="232" spans="2:4" ht="12.75" customHeight="1" x14ac:dyDescent="0.2">
      <c r="B232" s="2"/>
      <c r="C232" s="2"/>
      <c r="D232" s="2"/>
    </row>
    <row r="233" spans="2:4" ht="12.75" customHeight="1" x14ac:dyDescent="0.2">
      <c r="B233" s="2"/>
      <c r="C233" s="2"/>
      <c r="D233" s="2"/>
    </row>
    <row r="234" spans="2:4" ht="12.75" customHeight="1" x14ac:dyDescent="0.2">
      <c r="B234" s="2"/>
      <c r="C234" s="2"/>
      <c r="D234" s="2"/>
    </row>
    <row r="235" spans="2:4" ht="12.75" customHeight="1" x14ac:dyDescent="0.2">
      <c r="B235" s="2"/>
      <c r="C235" s="2"/>
      <c r="D235" s="2"/>
    </row>
    <row r="236" spans="2:4" ht="12.75" customHeight="1" x14ac:dyDescent="0.2">
      <c r="B236" s="2"/>
      <c r="C236" s="2"/>
      <c r="D236" s="2"/>
    </row>
    <row r="237" spans="2:4" ht="12.75" customHeight="1" x14ac:dyDescent="0.2">
      <c r="B237" s="2"/>
      <c r="C237" s="2"/>
      <c r="D237" s="2"/>
    </row>
    <row r="238" spans="2:4" ht="12.75" customHeight="1" x14ac:dyDescent="0.2">
      <c r="B238" s="2"/>
      <c r="C238" s="2"/>
      <c r="D238" s="2"/>
    </row>
    <row r="239" spans="2:4" ht="12.75" customHeight="1" x14ac:dyDescent="0.2">
      <c r="B239" s="2"/>
      <c r="C239" s="2"/>
      <c r="D239" s="2"/>
    </row>
    <row r="240" spans="2:4" ht="12.75" customHeight="1" x14ac:dyDescent="0.2">
      <c r="B240" s="2"/>
      <c r="C240" s="2"/>
      <c r="D240" s="2"/>
    </row>
    <row r="241" spans="2:4" ht="12.75" customHeight="1" x14ac:dyDescent="0.2">
      <c r="B241" s="2"/>
      <c r="C241" s="2"/>
      <c r="D241" s="2"/>
    </row>
    <row r="242" spans="2:4" ht="12.75" customHeight="1" x14ac:dyDescent="0.2">
      <c r="B242" s="2"/>
      <c r="C242" s="2"/>
      <c r="D242" s="2"/>
    </row>
    <row r="243" spans="2:4" ht="12.75" customHeight="1" x14ac:dyDescent="0.2">
      <c r="B243" s="2"/>
      <c r="C243" s="2"/>
      <c r="D243" s="2"/>
    </row>
    <row r="244" spans="2:4" ht="12.75" customHeight="1" x14ac:dyDescent="0.2">
      <c r="B244" s="2"/>
      <c r="C244" s="2"/>
      <c r="D244" s="2"/>
    </row>
    <row r="245" spans="2:4" ht="12.75" customHeight="1" x14ac:dyDescent="0.2">
      <c r="B245" s="2"/>
      <c r="C245" s="2"/>
      <c r="D245" s="2"/>
    </row>
    <row r="246" spans="2:4" ht="12.75" customHeight="1" x14ac:dyDescent="0.2">
      <c r="B246" s="2"/>
      <c r="C246" s="2"/>
      <c r="D246" s="2"/>
    </row>
    <row r="247" spans="2:4" ht="12.75" customHeight="1" x14ac:dyDescent="0.2">
      <c r="B247" s="2"/>
      <c r="C247" s="2"/>
      <c r="D247" s="2"/>
    </row>
    <row r="248" spans="2:4" ht="12.75" customHeight="1" x14ac:dyDescent="0.2">
      <c r="B248" s="2"/>
      <c r="C248" s="2"/>
      <c r="D248" s="2"/>
    </row>
    <row r="249" spans="2:4" ht="12.75" customHeight="1" x14ac:dyDescent="0.2">
      <c r="B249" s="2"/>
      <c r="C249" s="2"/>
      <c r="D249" s="2"/>
    </row>
    <row r="250" spans="2:4" ht="12.75" customHeight="1" x14ac:dyDescent="0.2">
      <c r="B250" s="2"/>
      <c r="C250" s="2"/>
      <c r="D250" s="2"/>
    </row>
    <row r="251" spans="2:4" ht="12.75" customHeight="1" x14ac:dyDescent="0.2">
      <c r="B251" s="2"/>
      <c r="C251" s="2"/>
      <c r="D251" s="2"/>
    </row>
    <row r="252" spans="2:4" ht="12.75" customHeight="1" x14ac:dyDescent="0.2">
      <c r="B252" s="2"/>
      <c r="C252" s="2"/>
      <c r="D252" s="2"/>
    </row>
    <row r="253" spans="2:4" ht="12.75" customHeight="1" x14ac:dyDescent="0.2">
      <c r="B253" s="2"/>
      <c r="C253" s="2"/>
      <c r="D253" s="2"/>
    </row>
    <row r="254" spans="2:4" ht="12.75" customHeight="1" x14ac:dyDescent="0.2">
      <c r="B254" s="2"/>
      <c r="C254" s="2"/>
      <c r="D254" s="2"/>
    </row>
    <row r="255" spans="2:4" ht="12.75" customHeight="1" x14ac:dyDescent="0.2">
      <c r="B255" s="2"/>
      <c r="C255" s="2"/>
      <c r="D255" s="2"/>
    </row>
    <row r="256" spans="2:4" ht="12.75" customHeight="1" x14ac:dyDescent="0.2">
      <c r="B256" s="2"/>
      <c r="C256" s="2"/>
      <c r="D256" s="2"/>
    </row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I3:I4"/>
    <mergeCell ref="J3:J4"/>
    <mergeCell ref="K3:K4"/>
    <mergeCell ref="L3:L4"/>
    <mergeCell ref="A2:A8"/>
    <mergeCell ref="E2:G2"/>
    <mergeCell ref="H2:L2"/>
    <mergeCell ref="E3:E4"/>
    <mergeCell ref="F3:F4"/>
    <mergeCell ref="G3:G4"/>
    <mergeCell ref="H3:H4"/>
  </mergeCells>
  <dataValidations count="2">
    <dataValidation type="list" allowBlank="1" showErrorMessage="1" sqref="B14:B15 B17:B18 B20:B27 B29 B31:B35 B37:B39 B42:B44 B47:B48 B50:B52 B54:B55">
      <formula1>types</formula1>
    </dataValidation>
    <dataValidation type="list" allowBlank="1" showErrorMessage="1" sqref="E5:L5">
      <formula1>serials</formula1>
    </dataValidation>
  </dataValidations>
  <pageMargins left="0.7" right="0.7" top="0.75" bottom="0.75" header="0" footer="0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00"/>
  <sheetViews>
    <sheetView topLeftCell="A49" workbookViewId="0">
      <selection activeCell="R33" sqref="R33"/>
    </sheetView>
  </sheetViews>
  <sheetFormatPr defaultColWidth="14.42578125" defaultRowHeight="15" customHeight="1" x14ac:dyDescent="0.2"/>
  <cols>
    <col min="1" max="1" width="48.5703125" customWidth="1"/>
    <col min="2" max="2" width="29.28515625" hidden="1" customWidth="1"/>
    <col min="3" max="3" width="17" hidden="1" customWidth="1"/>
    <col min="4" max="4" width="1.28515625" hidden="1" customWidth="1"/>
    <col min="5" max="5" width="10" customWidth="1"/>
    <col min="6" max="6" width="10.28515625" customWidth="1"/>
    <col min="7" max="7" width="10.5703125" customWidth="1"/>
    <col min="8" max="8" width="9" customWidth="1"/>
    <col min="9" max="9" width="10" customWidth="1"/>
    <col min="10" max="10" width="9" customWidth="1"/>
    <col min="11" max="11" width="8.28515625" customWidth="1"/>
    <col min="12" max="12" width="10.42578125" customWidth="1"/>
    <col min="13" max="13" width="8.85546875" customWidth="1"/>
    <col min="14" max="14" width="10.42578125" customWidth="1"/>
    <col min="15" max="15" width="9.85546875" customWidth="1"/>
    <col min="16" max="24" width="8.7109375" customWidth="1"/>
  </cols>
  <sheetData>
    <row r="1" spans="1:15" ht="15.75" customHeight="1" x14ac:dyDescent="0.2">
      <c r="A1" s="389" t="s">
        <v>162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ht="15.75" customHeight="1" x14ac:dyDescent="0.2">
      <c r="A2" s="379" t="s">
        <v>163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5"/>
    </row>
    <row r="3" spans="1:15" ht="39.75" customHeight="1" x14ac:dyDescent="0.2">
      <c r="A3" s="390" t="s">
        <v>1</v>
      </c>
      <c r="B3" s="9"/>
      <c r="C3" s="98"/>
      <c r="D3" s="98"/>
      <c r="E3" s="391" t="s">
        <v>164</v>
      </c>
      <c r="F3" s="365"/>
      <c r="G3" s="391" t="s">
        <v>165</v>
      </c>
      <c r="H3" s="364"/>
      <c r="I3" s="392" t="s">
        <v>166</v>
      </c>
      <c r="J3" s="377"/>
      <c r="K3" s="377"/>
      <c r="L3" s="394" t="s">
        <v>167</v>
      </c>
      <c r="M3" s="364"/>
      <c r="N3" s="364"/>
      <c r="O3" s="365"/>
    </row>
    <row r="4" spans="1:15" ht="12.75" hidden="1" customHeight="1" x14ac:dyDescent="0.2">
      <c r="A4" s="369"/>
      <c r="B4" s="96"/>
      <c r="C4" s="97"/>
      <c r="D4" s="97"/>
      <c r="E4" s="375" t="s">
        <v>128</v>
      </c>
      <c r="F4" s="371" t="s">
        <v>168</v>
      </c>
      <c r="G4" s="384" t="s">
        <v>169</v>
      </c>
      <c r="H4" s="396" t="s">
        <v>170</v>
      </c>
      <c r="I4" s="393"/>
      <c r="J4" s="373"/>
      <c r="K4" s="373"/>
      <c r="L4" s="384" t="s">
        <v>171</v>
      </c>
      <c r="M4" s="388" t="s">
        <v>172</v>
      </c>
      <c r="N4" s="395" t="s">
        <v>173</v>
      </c>
      <c r="O4" s="365"/>
    </row>
    <row r="5" spans="1:15" ht="120.75" customHeight="1" x14ac:dyDescent="0.2">
      <c r="A5" s="370"/>
      <c r="B5" s="163"/>
      <c r="C5" s="101"/>
      <c r="D5" s="101"/>
      <c r="E5" s="369"/>
      <c r="F5" s="369"/>
      <c r="G5" s="370"/>
      <c r="H5" s="393"/>
      <c r="I5" s="5" t="s">
        <v>174</v>
      </c>
      <c r="J5" s="5" t="s">
        <v>175</v>
      </c>
      <c r="K5" s="164" t="s">
        <v>176</v>
      </c>
      <c r="L5" s="370"/>
      <c r="M5" s="370"/>
      <c r="N5" s="99" t="s">
        <v>177</v>
      </c>
      <c r="O5" s="162" t="s">
        <v>177</v>
      </c>
    </row>
    <row r="6" spans="1:15" ht="12.75" customHeight="1" x14ac:dyDescent="0.2">
      <c r="A6" s="7" t="s">
        <v>178</v>
      </c>
      <c r="B6" s="7" t="s">
        <v>14</v>
      </c>
      <c r="C6" s="7" t="s">
        <v>15</v>
      </c>
      <c r="D6" s="71" t="s">
        <v>16</v>
      </c>
      <c r="E6" s="165">
        <v>50</v>
      </c>
      <c r="F6" s="165">
        <v>51</v>
      </c>
      <c r="G6" s="165">
        <v>52</v>
      </c>
      <c r="H6" s="165">
        <v>53</v>
      </c>
      <c r="I6" s="166">
        <v>54</v>
      </c>
      <c r="J6" s="166">
        <v>55</v>
      </c>
      <c r="K6" s="167">
        <v>56</v>
      </c>
      <c r="L6" s="144">
        <v>57</v>
      </c>
      <c r="M6" s="144">
        <v>58</v>
      </c>
      <c r="N6" s="144">
        <v>59</v>
      </c>
      <c r="O6" s="144">
        <v>60</v>
      </c>
    </row>
    <row r="7" spans="1:15" ht="12.75" hidden="1" customHeight="1" x14ac:dyDescent="0.2">
      <c r="A7" s="10" t="s">
        <v>17</v>
      </c>
      <c r="B7" s="73"/>
      <c r="C7" s="168"/>
      <c r="D7" s="73"/>
      <c r="E7" s="74"/>
      <c r="F7" s="74"/>
      <c r="G7" s="74"/>
      <c r="H7" s="74"/>
      <c r="I7" s="74"/>
      <c r="J7" s="169"/>
      <c r="K7" s="170"/>
      <c r="L7" s="73"/>
      <c r="M7" s="73"/>
      <c r="N7" s="73"/>
      <c r="O7" s="73"/>
    </row>
    <row r="8" spans="1:15" ht="12.75" hidden="1" customHeight="1" x14ac:dyDescent="0.2">
      <c r="A8" s="10" t="s">
        <v>18</v>
      </c>
      <c r="B8" s="10"/>
      <c r="C8" s="171"/>
      <c r="D8" s="10"/>
      <c r="E8" s="10"/>
      <c r="F8" s="143"/>
      <c r="G8" s="143"/>
      <c r="H8" s="143"/>
      <c r="I8" s="143"/>
      <c r="J8" s="143"/>
      <c r="K8" s="172"/>
      <c r="L8" s="143"/>
      <c r="M8" s="143"/>
      <c r="N8" s="143"/>
      <c r="O8" s="143"/>
    </row>
    <row r="9" spans="1:15" ht="12.75" hidden="1" customHeight="1" x14ac:dyDescent="0.2">
      <c r="A9" s="10" t="s">
        <v>19</v>
      </c>
      <c r="B9" s="10"/>
      <c r="C9" s="171"/>
      <c r="D9" s="10"/>
      <c r="E9" s="10"/>
      <c r="F9" s="10"/>
      <c r="G9" s="10"/>
      <c r="H9" s="10"/>
      <c r="I9" s="10"/>
      <c r="J9" s="10"/>
      <c r="K9" s="148"/>
      <c r="L9" s="10"/>
      <c r="M9" s="10"/>
      <c r="N9" s="10"/>
      <c r="O9" s="10"/>
    </row>
    <row r="10" spans="1:15" ht="15" customHeight="1" x14ac:dyDescent="0.2">
      <c r="A10" s="13" t="s">
        <v>20</v>
      </c>
      <c r="B10" s="14"/>
      <c r="C10" s="14"/>
      <c r="D10" s="15"/>
      <c r="E10" s="16">
        <f t="shared" ref="E10:O10" si="0">SUM(E11:E12)</f>
        <v>14752</v>
      </c>
      <c r="F10" s="16">
        <f t="shared" si="0"/>
        <v>8923</v>
      </c>
      <c r="G10" s="16">
        <f t="shared" si="0"/>
        <v>8349</v>
      </c>
      <c r="H10" s="16">
        <f t="shared" si="0"/>
        <v>6403</v>
      </c>
      <c r="I10" s="16">
        <f t="shared" si="0"/>
        <v>3496</v>
      </c>
      <c r="J10" s="16">
        <f t="shared" si="0"/>
        <v>2053</v>
      </c>
      <c r="K10" s="16">
        <f t="shared" si="0"/>
        <v>280</v>
      </c>
      <c r="L10" s="16">
        <f t="shared" si="0"/>
        <v>153822</v>
      </c>
      <c r="M10" s="16">
        <f t="shared" si="0"/>
        <v>64415</v>
      </c>
      <c r="N10" s="16">
        <f t="shared" si="0"/>
        <v>224240</v>
      </c>
      <c r="O10" s="16">
        <f t="shared" si="0"/>
        <v>92542</v>
      </c>
    </row>
    <row r="11" spans="1:15" ht="15.75" customHeight="1" x14ac:dyDescent="0.2">
      <c r="A11" s="17" t="s">
        <v>21</v>
      </c>
      <c r="B11" s="1" t="s">
        <v>22</v>
      </c>
      <c r="C11" s="1" t="str">
        <f>VLOOKUP(B11,serial!$C$1:$D$37,2,FALSE)</f>
        <v>BN</v>
      </c>
      <c r="D11" s="2" t="s">
        <v>23</v>
      </c>
      <c r="E11" s="278">
        <v>3367</v>
      </c>
      <c r="F11" s="279">
        <v>185</v>
      </c>
      <c r="G11" s="279">
        <v>2087</v>
      </c>
      <c r="H11" s="279">
        <v>1280</v>
      </c>
      <c r="I11" s="279">
        <v>1968</v>
      </c>
      <c r="J11" s="279">
        <v>934</v>
      </c>
      <c r="K11" s="303">
        <v>280</v>
      </c>
      <c r="L11" s="278">
        <v>144919</v>
      </c>
      <c r="M11" s="279">
        <v>64415</v>
      </c>
      <c r="N11" s="279">
        <v>206164</v>
      </c>
      <c r="O11" s="279">
        <v>92542</v>
      </c>
    </row>
    <row r="12" spans="1:15" ht="14.25" customHeight="1" x14ac:dyDescent="0.2">
      <c r="A12" s="17" t="s">
        <v>24</v>
      </c>
      <c r="B12" s="1" t="s">
        <v>25</v>
      </c>
      <c r="C12" s="1" t="str">
        <f>VLOOKUP(B12,serial!$C$1:$D$37,2,FALSE)</f>
        <v>BNC</v>
      </c>
      <c r="D12" s="2" t="s">
        <v>26</v>
      </c>
      <c r="E12" s="281">
        <v>11385</v>
      </c>
      <c r="F12" s="282">
        <v>8738</v>
      </c>
      <c r="G12" s="282">
        <v>6262</v>
      </c>
      <c r="H12" s="282">
        <v>5123</v>
      </c>
      <c r="I12" s="282">
        <v>1528</v>
      </c>
      <c r="J12" s="282">
        <v>1119</v>
      </c>
      <c r="K12" s="304">
        <v>0</v>
      </c>
      <c r="L12" s="281">
        <v>8903</v>
      </c>
      <c r="M12" s="282">
        <v>0</v>
      </c>
      <c r="N12" s="282">
        <v>18076</v>
      </c>
      <c r="O12" s="282">
        <v>0</v>
      </c>
    </row>
    <row r="13" spans="1:15" ht="12" customHeight="1" x14ac:dyDescent="0.2">
      <c r="A13" s="13" t="s">
        <v>27</v>
      </c>
      <c r="B13" s="14"/>
      <c r="C13" s="14"/>
      <c r="D13" s="15"/>
      <c r="E13" s="16">
        <f t="shared" ref="E13:O13" si="1">SUM(E14:E15)</f>
        <v>608510</v>
      </c>
      <c r="F13" s="16">
        <f t="shared" si="1"/>
        <v>283278</v>
      </c>
      <c r="G13" s="16">
        <f t="shared" si="1"/>
        <v>370325</v>
      </c>
      <c r="H13" s="16">
        <f t="shared" si="1"/>
        <v>238185</v>
      </c>
      <c r="I13" s="16">
        <f t="shared" si="1"/>
        <v>156933</v>
      </c>
      <c r="J13" s="16">
        <f t="shared" si="1"/>
        <v>125154</v>
      </c>
      <c r="K13" s="16">
        <f t="shared" si="1"/>
        <v>43145</v>
      </c>
      <c r="L13" s="16">
        <f t="shared" si="1"/>
        <v>165172</v>
      </c>
      <c r="M13" s="16">
        <f t="shared" si="1"/>
        <v>696156</v>
      </c>
      <c r="N13" s="16">
        <f t="shared" si="1"/>
        <v>127398</v>
      </c>
      <c r="O13" s="16">
        <f t="shared" si="1"/>
        <v>1066037</v>
      </c>
    </row>
    <row r="14" spans="1:15" ht="14.25" customHeight="1" x14ac:dyDescent="0.2">
      <c r="A14" s="17" t="s">
        <v>28</v>
      </c>
      <c r="B14" s="1" t="s">
        <v>29</v>
      </c>
      <c r="C14" s="1" t="str">
        <f>VLOOKUP(B14,serial!$C$1:$D$37,2,FALSE)</f>
        <v>BO</v>
      </c>
      <c r="D14" s="20" t="s">
        <v>30</v>
      </c>
      <c r="E14" s="278">
        <v>242467</v>
      </c>
      <c r="F14" s="278">
        <v>102426</v>
      </c>
      <c r="G14" s="278">
        <v>150853</v>
      </c>
      <c r="H14" s="278">
        <v>91614</v>
      </c>
      <c r="I14" s="278">
        <v>75297</v>
      </c>
      <c r="J14" s="278">
        <v>50480</v>
      </c>
      <c r="K14" s="278">
        <v>14274</v>
      </c>
      <c r="L14" s="278">
        <v>165172</v>
      </c>
      <c r="M14" s="278">
        <v>675359</v>
      </c>
      <c r="N14" s="278">
        <v>127398</v>
      </c>
      <c r="O14" s="278">
        <v>1024676</v>
      </c>
    </row>
    <row r="15" spans="1:15" ht="13.5" customHeight="1" x14ac:dyDescent="0.2">
      <c r="A15" s="17" t="s">
        <v>31</v>
      </c>
      <c r="B15" s="1" t="s">
        <v>32</v>
      </c>
      <c r="C15" s="1" t="str">
        <f>VLOOKUP(B15,serial!$C$1:$D$37,2,FALSE)</f>
        <v>BCS</v>
      </c>
      <c r="D15" s="22" t="s">
        <v>33</v>
      </c>
      <c r="E15" s="209">
        <v>366043</v>
      </c>
      <c r="F15" s="280">
        <v>180852</v>
      </c>
      <c r="G15" s="280">
        <v>219472</v>
      </c>
      <c r="H15" s="280">
        <v>146571</v>
      </c>
      <c r="I15" s="280">
        <v>81636</v>
      </c>
      <c r="J15" s="280">
        <v>74674</v>
      </c>
      <c r="K15" s="305">
        <v>28871</v>
      </c>
      <c r="L15" s="209">
        <v>0</v>
      </c>
      <c r="M15" s="280">
        <v>20797</v>
      </c>
      <c r="N15" s="280">
        <v>0</v>
      </c>
      <c r="O15" s="280">
        <v>41361</v>
      </c>
    </row>
    <row r="16" spans="1:15" ht="13.5" customHeight="1" x14ac:dyDescent="0.2">
      <c r="A16" s="13" t="s">
        <v>34</v>
      </c>
      <c r="B16" s="14"/>
      <c r="C16" s="14"/>
      <c r="D16" s="25"/>
      <c r="E16" s="16">
        <f t="shared" ref="E16:O16" si="2">SUM(E17+E18+E21+E22)</f>
        <v>458247</v>
      </c>
      <c r="F16" s="16">
        <f t="shared" si="2"/>
        <v>284895</v>
      </c>
      <c r="G16" s="16">
        <f t="shared" si="2"/>
        <v>231981</v>
      </c>
      <c r="H16" s="16">
        <f t="shared" si="2"/>
        <v>194449</v>
      </c>
      <c r="I16" s="16">
        <f t="shared" si="2"/>
        <v>96028</v>
      </c>
      <c r="J16" s="16">
        <f t="shared" si="2"/>
        <v>37644</v>
      </c>
      <c r="K16" s="16">
        <f t="shared" si="2"/>
        <v>4479</v>
      </c>
      <c r="L16" s="16">
        <f t="shared" si="2"/>
        <v>930475</v>
      </c>
      <c r="M16" s="16">
        <f t="shared" si="2"/>
        <v>22391</v>
      </c>
      <c r="N16" s="16">
        <f t="shared" si="2"/>
        <v>1476323</v>
      </c>
      <c r="O16" s="16">
        <f t="shared" si="2"/>
        <v>26382</v>
      </c>
    </row>
    <row r="17" spans="1:24" ht="14.25" customHeight="1" x14ac:dyDescent="0.2">
      <c r="A17" s="26" t="s">
        <v>35</v>
      </c>
      <c r="B17" s="27" t="s">
        <v>36</v>
      </c>
      <c r="C17" s="27" t="str">
        <f>VLOOKUP(B17,serial!$C$1:$D$37,2,FALSE)</f>
        <v>BI_S</v>
      </c>
      <c r="D17" s="28" t="s">
        <v>37</v>
      </c>
      <c r="E17" s="102">
        <v>60613</v>
      </c>
      <c r="F17" s="102">
        <v>186</v>
      </c>
      <c r="G17" s="102">
        <v>17063</v>
      </c>
      <c r="H17" s="102">
        <v>11733</v>
      </c>
      <c r="I17" s="102">
        <v>19531</v>
      </c>
      <c r="J17" s="102">
        <v>4558</v>
      </c>
      <c r="K17" s="102">
        <v>353</v>
      </c>
      <c r="L17" s="102">
        <v>923256</v>
      </c>
      <c r="M17" s="102">
        <v>8680</v>
      </c>
      <c r="N17" s="102">
        <v>1474925</v>
      </c>
      <c r="O17" s="102">
        <v>26206</v>
      </c>
    </row>
    <row r="18" spans="1:24" ht="39" customHeight="1" x14ac:dyDescent="0.2">
      <c r="A18" s="30" t="s">
        <v>38</v>
      </c>
      <c r="B18" s="31" t="s">
        <v>39</v>
      </c>
      <c r="C18" s="31" t="str">
        <f>VLOOKUP(B18,serial!$C$1:$D$37,2,FALSE)</f>
        <v>BI_PT</v>
      </c>
      <c r="D18" s="32" t="s">
        <v>40</v>
      </c>
      <c r="E18" s="33">
        <f t="shared" ref="E18:O18" si="3">E19+E20+E35+E40+E45+E48+E52</f>
        <v>34212</v>
      </c>
      <c r="F18" s="33">
        <f t="shared" si="3"/>
        <v>3971</v>
      </c>
      <c r="G18" s="33">
        <f t="shared" si="3"/>
        <v>19210</v>
      </c>
      <c r="H18" s="33">
        <f t="shared" si="3"/>
        <v>15002</v>
      </c>
      <c r="I18" s="33">
        <f t="shared" si="3"/>
        <v>24884</v>
      </c>
      <c r="J18" s="33">
        <f t="shared" si="3"/>
        <v>5647</v>
      </c>
      <c r="K18" s="33">
        <f t="shared" si="3"/>
        <v>494</v>
      </c>
      <c r="L18" s="33">
        <f t="shared" si="3"/>
        <v>6651</v>
      </c>
      <c r="M18" s="33">
        <f t="shared" si="3"/>
        <v>13535</v>
      </c>
      <c r="N18" s="33">
        <f t="shared" si="3"/>
        <v>0</v>
      </c>
      <c r="O18" s="33">
        <f t="shared" si="3"/>
        <v>0</v>
      </c>
    </row>
    <row r="19" spans="1:24" ht="15" customHeight="1" x14ac:dyDescent="0.2">
      <c r="A19" s="34" t="s">
        <v>41</v>
      </c>
      <c r="B19" s="1"/>
      <c r="C19" s="1"/>
      <c r="D19" s="20"/>
      <c r="E19" s="209">
        <v>4064</v>
      </c>
      <c r="F19" s="209">
        <v>161</v>
      </c>
      <c r="G19" s="209">
        <v>3357</v>
      </c>
      <c r="H19" s="209">
        <v>707</v>
      </c>
      <c r="I19" s="209">
        <v>3561</v>
      </c>
      <c r="J19" s="209">
        <v>312</v>
      </c>
      <c r="K19" s="209">
        <v>30</v>
      </c>
      <c r="L19" s="209">
        <v>0</v>
      </c>
      <c r="M19" s="209">
        <v>0</v>
      </c>
      <c r="N19" s="209">
        <v>0</v>
      </c>
      <c r="O19" s="209">
        <v>0</v>
      </c>
      <c r="P19" s="2"/>
      <c r="Q19" s="2"/>
      <c r="R19" s="2"/>
      <c r="S19" s="2"/>
      <c r="T19" s="2"/>
      <c r="U19" s="2"/>
      <c r="V19" s="2"/>
      <c r="W19" s="2"/>
      <c r="X19" s="2"/>
    </row>
    <row r="20" spans="1:24" ht="15" customHeight="1" x14ac:dyDescent="0.2">
      <c r="A20" s="34" t="s">
        <v>42</v>
      </c>
      <c r="B20" s="1"/>
      <c r="C20" s="1"/>
      <c r="D20" s="20"/>
      <c r="E20" s="209">
        <v>3147</v>
      </c>
      <c r="F20" s="209">
        <v>211</v>
      </c>
      <c r="G20" s="209">
        <v>2398</v>
      </c>
      <c r="H20" s="209">
        <v>749</v>
      </c>
      <c r="I20" s="209">
        <v>211</v>
      </c>
      <c r="J20" s="209">
        <v>2843</v>
      </c>
      <c r="K20" s="209">
        <v>87</v>
      </c>
      <c r="L20" s="209">
        <v>6</v>
      </c>
      <c r="M20" s="209">
        <v>0</v>
      </c>
      <c r="N20" s="209">
        <v>0</v>
      </c>
      <c r="O20" s="209">
        <v>0</v>
      </c>
      <c r="P20" s="2"/>
      <c r="Q20" s="2"/>
      <c r="R20" s="2"/>
      <c r="S20" s="2"/>
      <c r="T20" s="2"/>
      <c r="U20" s="2"/>
      <c r="V20" s="2"/>
      <c r="W20" s="2"/>
      <c r="X20" s="2"/>
    </row>
    <row r="21" spans="1:24" ht="29.25" customHeight="1" x14ac:dyDescent="0.2">
      <c r="A21" s="37" t="s">
        <v>43</v>
      </c>
      <c r="B21" s="173" t="s">
        <v>44</v>
      </c>
      <c r="C21" s="173" t="str">
        <f>VLOOKUP(B21,serial!$C$1:$D$37,2,FALSE)</f>
        <v>BT_SP</v>
      </c>
      <c r="D21" s="174" t="s">
        <v>45</v>
      </c>
      <c r="E21" s="40">
        <f t="shared" ref="E21:O21" si="4">E49</f>
        <v>12932</v>
      </c>
      <c r="F21" s="40">
        <f t="shared" si="4"/>
        <v>1281</v>
      </c>
      <c r="G21" s="40">
        <f t="shared" si="4"/>
        <v>4427</v>
      </c>
      <c r="H21" s="40">
        <f t="shared" si="4"/>
        <v>8505</v>
      </c>
      <c r="I21" s="40">
        <f t="shared" si="4"/>
        <v>9870</v>
      </c>
      <c r="J21" s="40">
        <f t="shared" si="4"/>
        <v>1611</v>
      </c>
      <c r="K21" s="40">
        <f t="shared" si="4"/>
        <v>170</v>
      </c>
      <c r="L21" s="40">
        <f t="shared" si="4"/>
        <v>0</v>
      </c>
      <c r="M21" s="40">
        <f t="shared" si="4"/>
        <v>0</v>
      </c>
      <c r="N21" s="40">
        <f t="shared" si="4"/>
        <v>0</v>
      </c>
      <c r="O21" s="40">
        <f t="shared" si="4"/>
        <v>0</v>
      </c>
    </row>
    <row r="22" spans="1:24" ht="12" customHeight="1" x14ac:dyDescent="0.2">
      <c r="A22" s="30" t="s">
        <v>46</v>
      </c>
      <c r="B22" s="121" t="s">
        <v>47</v>
      </c>
      <c r="C22" s="121" t="str">
        <f>VLOOKUP(B22,serial!$C$1:$D$37,2,FALSE)</f>
        <v>BI_IG</v>
      </c>
      <c r="D22" s="175" t="s">
        <v>48</v>
      </c>
      <c r="E22" s="33">
        <f t="shared" ref="E22:O22" si="5">E23+E24</f>
        <v>350490</v>
      </c>
      <c r="F22" s="33">
        <f t="shared" si="5"/>
        <v>279457</v>
      </c>
      <c r="G22" s="33">
        <f t="shared" si="5"/>
        <v>191281</v>
      </c>
      <c r="H22" s="33">
        <f t="shared" si="5"/>
        <v>159209</v>
      </c>
      <c r="I22" s="33">
        <f t="shared" si="5"/>
        <v>41743</v>
      </c>
      <c r="J22" s="33">
        <f t="shared" si="5"/>
        <v>25828</v>
      </c>
      <c r="K22" s="33">
        <f t="shared" si="5"/>
        <v>3462</v>
      </c>
      <c r="L22" s="33">
        <f t="shared" si="5"/>
        <v>568</v>
      </c>
      <c r="M22" s="33">
        <f t="shared" si="5"/>
        <v>176</v>
      </c>
      <c r="N22" s="33">
        <f t="shared" si="5"/>
        <v>1398</v>
      </c>
      <c r="O22" s="33">
        <f t="shared" si="5"/>
        <v>176</v>
      </c>
    </row>
    <row r="23" spans="1:24" ht="17.25" customHeight="1" x14ac:dyDescent="0.2">
      <c r="A23" s="17" t="s">
        <v>49</v>
      </c>
      <c r="B23" s="1"/>
      <c r="C23" s="1"/>
      <c r="D23" s="42"/>
      <c r="E23" s="209">
        <v>237543</v>
      </c>
      <c r="F23" s="209">
        <v>189418</v>
      </c>
      <c r="G23" s="209">
        <v>127587</v>
      </c>
      <c r="H23" s="209">
        <v>109956</v>
      </c>
      <c r="I23" s="209">
        <v>29138</v>
      </c>
      <c r="J23" s="209">
        <v>16636</v>
      </c>
      <c r="K23" s="209">
        <v>2351</v>
      </c>
      <c r="L23" s="209">
        <v>568</v>
      </c>
      <c r="M23" s="209">
        <v>176</v>
      </c>
      <c r="N23" s="209">
        <v>1398</v>
      </c>
      <c r="O23" s="209">
        <v>176</v>
      </c>
      <c r="P23" s="2"/>
      <c r="Q23" s="2"/>
      <c r="R23" s="2"/>
      <c r="S23" s="2"/>
      <c r="T23" s="2"/>
      <c r="U23" s="2"/>
      <c r="V23" s="2"/>
      <c r="W23" s="2"/>
      <c r="X23" s="2"/>
    </row>
    <row r="24" spans="1:24" ht="15" customHeight="1" x14ac:dyDescent="0.2">
      <c r="A24" s="17" t="s">
        <v>50</v>
      </c>
      <c r="B24" s="1"/>
      <c r="C24" s="1"/>
      <c r="D24" s="42"/>
      <c r="E24" s="209">
        <v>112947</v>
      </c>
      <c r="F24" s="209">
        <v>90039</v>
      </c>
      <c r="G24" s="209">
        <v>63694</v>
      </c>
      <c r="H24" s="209">
        <v>49253</v>
      </c>
      <c r="I24" s="209">
        <v>12605</v>
      </c>
      <c r="J24" s="209">
        <v>9192</v>
      </c>
      <c r="K24" s="209">
        <v>1111</v>
      </c>
      <c r="L24" s="209">
        <v>0</v>
      </c>
      <c r="M24" s="209">
        <v>0</v>
      </c>
      <c r="N24" s="209">
        <v>0</v>
      </c>
      <c r="O24" s="209">
        <v>0</v>
      </c>
      <c r="P24" s="2"/>
      <c r="Q24" s="2"/>
      <c r="R24" s="2"/>
      <c r="S24" s="2"/>
      <c r="T24" s="2"/>
      <c r="U24" s="2"/>
      <c r="V24" s="2"/>
      <c r="W24" s="2"/>
      <c r="X24" s="2"/>
    </row>
    <row r="25" spans="1:24" ht="25.5" customHeight="1" x14ac:dyDescent="0.2">
      <c r="A25" s="13" t="s">
        <v>51</v>
      </c>
      <c r="B25" s="14"/>
      <c r="C25" s="14"/>
      <c r="D25" s="105"/>
      <c r="E25" s="16">
        <f t="shared" ref="E25:O25" si="6">SUM(E26,E27,E30,E31,E32,E33,E38)</f>
        <v>8156</v>
      </c>
      <c r="F25" s="16">
        <f t="shared" si="6"/>
        <v>1326</v>
      </c>
      <c r="G25" s="16">
        <f t="shared" si="6"/>
        <v>5019</v>
      </c>
      <c r="H25" s="16">
        <f t="shared" si="6"/>
        <v>3141</v>
      </c>
      <c r="I25" s="16">
        <f t="shared" si="6"/>
        <v>1890</v>
      </c>
      <c r="J25" s="16">
        <f t="shared" si="6"/>
        <v>3421</v>
      </c>
      <c r="K25" s="16">
        <f t="shared" si="6"/>
        <v>1481</v>
      </c>
      <c r="L25" s="16">
        <f t="shared" si="6"/>
        <v>58382</v>
      </c>
      <c r="M25" s="16">
        <f t="shared" si="6"/>
        <v>11925</v>
      </c>
      <c r="N25" s="16">
        <f t="shared" si="6"/>
        <v>625427</v>
      </c>
      <c r="O25" s="16">
        <f t="shared" si="6"/>
        <v>2374</v>
      </c>
    </row>
    <row r="26" spans="1:24" ht="27.75" customHeight="1" x14ac:dyDescent="0.2">
      <c r="A26" s="43" t="s">
        <v>52</v>
      </c>
      <c r="B26" s="1" t="s">
        <v>53</v>
      </c>
      <c r="C26" s="1" t="str">
        <f>VLOOKUP(B26,serial!$C$1:$D$37,2,FALSE)</f>
        <v>BASM</v>
      </c>
      <c r="D26" s="20" t="s">
        <v>54</v>
      </c>
      <c r="E26" s="209">
        <v>1113</v>
      </c>
      <c r="F26" s="209">
        <v>0</v>
      </c>
      <c r="G26" s="209">
        <v>635</v>
      </c>
      <c r="H26" s="209">
        <v>478</v>
      </c>
      <c r="I26" s="209">
        <v>260</v>
      </c>
      <c r="J26" s="209">
        <v>506</v>
      </c>
      <c r="K26" s="209">
        <v>347</v>
      </c>
      <c r="L26" s="209">
        <v>7900</v>
      </c>
      <c r="M26" s="209">
        <v>10850</v>
      </c>
      <c r="N26" s="209">
        <v>0</v>
      </c>
      <c r="O26" s="209">
        <v>0</v>
      </c>
    </row>
    <row r="27" spans="1:24" ht="27" customHeight="1" x14ac:dyDescent="0.2">
      <c r="A27" s="44" t="s">
        <v>55</v>
      </c>
      <c r="B27" s="45"/>
      <c r="C27" s="45"/>
      <c r="D27" s="46"/>
      <c r="E27" s="47">
        <f t="shared" ref="E27:O27" si="7">SUM(E28,E29)</f>
        <v>2549</v>
      </c>
      <c r="F27" s="47">
        <f t="shared" si="7"/>
        <v>96</v>
      </c>
      <c r="G27" s="47">
        <f t="shared" si="7"/>
        <v>1573</v>
      </c>
      <c r="H27" s="47">
        <f t="shared" si="7"/>
        <v>980</v>
      </c>
      <c r="I27" s="47">
        <f t="shared" si="7"/>
        <v>880</v>
      </c>
      <c r="J27" s="47">
        <f t="shared" si="7"/>
        <v>1143</v>
      </c>
      <c r="K27" s="47">
        <f t="shared" si="7"/>
        <v>406</v>
      </c>
      <c r="L27" s="47">
        <f t="shared" si="7"/>
        <v>50482</v>
      </c>
      <c r="M27" s="47">
        <f t="shared" si="7"/>
        <v>1075</v>
      </c>
      <c r="N27" s="47">
        <f t="shared" si="7"/>
        <v>625427</v>
      </c>
      <c r="O27" s="47">
        <f t="shared" si="7"/>
        <v>2374</v>
      </c>
    </row>
    <row r="28" spans="1:24" ht="25.5" customHeight="1" x14ac:dyDescent="0.2">
      <c r="A28" s="17" t="s">
        <v>56</v>
      </c>
      <c r="B28" s="1" t="s">
        <v>57</v>
      </c>
      <c r="C28" s="1" t="str">
        <f>VLOOKUP(B28,serial!$C$1:$D$37,2,FALSE)</f>
        <v>BE_RTS</v>
      </c>
      <c r="D28" s="2" t="s">
        <v>58</v>
      </c>
      <c r="E28" s="88">
        <v>1203</v>
      </c>
      <c r="F28" s="88">
        <v>34</v>
      </c>
      <c r="G28" s="88">
        <v>727</v>
      </c>
      <c r="H28" s="88">
        <v>476</v>
      </c>
      <c r="I28" s="88">
        <v>586</v>
      </c>
      <c r="J28" s="88">
        <v>423</v>
      </c>
      <c r="K28" s="88">
        <v>160</v>
      </c>
      <c r="L28" s="88">
        <v>50482</v>
      </c>
      <c r="M28" s="88">
        <v>1075</v>
      </c>
      <c r="N28" s="88">
        <v>625427</v>
      </c>
      <c r="O28" s="88">
        <v>2374</v>
      </c>
    </row>
    <row r="29" spans="1:24" ht="12.75" customHeight="1" x14ac:dyDescent="0.2">
      <c r="A29" s="17" t="s">
        <v>59</v>
      </c>
      <c r="B29" s="1" t="s">
        <v>60</v>
      </c>
      <c r="C29" s="1" t="str">
        <f>VLOOKUP(B29,serial!$C$1:$D$37,2,FALSE)</f>
        <v>BE_R</v>
      </c>
      <c r="D29" s="2" t="s">
        <v>61</v>
      </c>
      <c r="E29" s="93">
        <v>1346</v>
      </c>
      <c r="F29" s="93">
        <v>62</v>
      </c>
      <c r="G29" s="93">
        <v>846</v>
      </c>
      <c r="H29" s="93">
        <v>504</v>
      </c>
      <c r="I29" s="93">
        <v>294</v>
      </c>
      <c r="J29" s="93">
        <v>720</v>
      </c>
      <c r="K29" s="93">
        <v>246</v>
      </c>
      <c r="L29" s="93">
        <v>0</v>
      </c>
      <c r="M29" s="93">
        <v>0</v>
      </c>
      <c r="N29" s="93">
        <v>0</v>
      </c>
      <c r="O29" s="93">
        <v>0</v>
      </c>
    </row>
    <row r="30" spans="1:24" ht="12.75" customHeight="1" x14ac:dyDescent="0.2">
      <c r="A30" s="48" t="s">
        <v>62</v>
      </c>
      <c r="B30" s="1" t="s">
        <v>63</v>
      </c>
      <c r="C30" s="1" t="str">
        <f>VLOOKUP(B30,serial!$C$1:$D$37,2,FALSE)</f>
        <v>AGEPI</v>
      </c>
      <c r="D30" s="2" t="s">
        <v>64</v>
      </c>
      <c r="E30" s="89"/>
      <c r="F30" s="288"/>
      <c r="G30" s="288"/>
      <c r="H30" s="288"/>
      <c r="I30" s="288"/>
      <c r="J30" s="288"/>
      <c r="K30" s="288"/>
      <c r="L30" s="288"/>
      <c r="M30" s="288"/>
      <c r="N30" s="288"/>
      <c r="O30" s="288"/>
    </row>
    <row r="31" spans="1:24" ht="25.5" customHeight="1" x14ac:dyDescent="0.2">
      <c r="A31" s="43" t="s">
        <v>65</v>
      </c>
      <c r="B31" s="1" t="s">
        <v>66</v>
      </c>
      <c r="C31" s="1" t="str">
        <f>VLOOKUP(B31,serial!$C$1:$D$37,2,FALSE)</f>
        <v>CNIRN</v>
      </c>
      <c r="D31" s="2" t="s">
        <v>67</v>
      </c>
      <c r="E31" s="93">
        <v>1035</v>
      </c>
      <c r="F31" s="93">
        <v>0</v>
      </c>
      <c r="G31" s="93">
        <v>645</v>
      </c>
      <c r="H31" s="93">
        <v>390</v>
      </c>
      <c r="I31" s="93">
        <v>110</v>
      </c>
      <c r="J31" s="93">
        <v>722</v>
      </c>
      <c r="K31" s="93">
        <v>203</v>
      </c>
      <c r="L31" s="93">
        <v>0</v>
      </c>
      <c r="M31" s="93">
        <v>0</v>
      </c>
      <c r="N31" s="93">
        <v>0</v>
      </c>
      <c r="O31" s="93">
        <v>0</v>
      </c>
    </row>
    <row r="32" spans="1:24" ht="12.75" customHeight="1" x14ac:dyDescent="0.2">
      <c r="A32" s="43" t="s">
        <v>68</v>
      </c>
      <c r="B32" s="1" t="s">
        <v>69</v>
      </c>
      <c r="C32" s="1" t="str">
        <f>VLOOKUP(B32,serial!$C$1:$D$37,2,FALSE)</f>
        <v>BPRM</v>
      </c>
      <c r="D32" s="2" t="s">
        <v>70</v>
      </c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</row>
    <row r="33" spans="1:15" ht="12.75" customHeight="1" x14ac:dyDescent="0.2">
      <c r="A33" s="44" t="s">
        <v>71</v>
      </c>
      <c r="B33" s="45"/>
      <c r="C33" s="45"/>
      <c r="D33" s="58"/>
      <c r="E33" s="306">
        <f t="shared" ref="E33:O33" si="8">E36</f>
        <v>3244</v>
      </c>
      <c r="F33" s="306">
        <f t="shared" si="8"/>
        <v>1230</v>
      </c>
      <c r="G33" s="306">
        <f t="shared" si="8"/>
        <v>2053</v>
      </c>
      <c r="H33" s="306">
        <f t="shared" si="8"/>
        <v>1191</v>
      </c>
      <c r="I33" s="306">
        <f t="shared" si="8"/>
        <v>611</v>
      </c>
      <c r="J33" s="306">
        <f t="shared" si="8"/>
        <v>929</v>
      </c>
      <c r="K33" s="306">
        <f t="shared" si="8"/>
        <v>460</v>
      </c>
      <c r="L33" s="306">
        <f t="shared" si="8"/>
        <v>0</v>
      </c>
      <c r="M33" s="306">
        <f t="shared" si="8"/>
        <v>0</v>
      </c>
      <c r="N33" s="306">
        <f t="shared" si="8"/>
        <v>0</v>
      </c>
      <c r="O33" s="306">
        <f t="shared" si="8"/>
        <v>0</v>
      </c>
    </row>
    <row r="34" spans="1:15" ht="25.5" customHeight="1" x14ac:dyDescent="0.2">
      <c r="A34" s="54" t="s">
        <v>72</v>
      </c>
      <c r="B34" s="1" t="s">
        <v>73</v>
      </c>
      <c r="C34" s="1" t="str">
        <f>VLOOKUP(B34,serial!$C$1:$D$37,2,FALSE)</f>
        <v>BM_USM</v>
      </c>
      <c r="D34" s="2" t="s">
        <v>74</v>
      </c>
      <c r="E34" s="93">
        <v>9331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813736</v>
      </c>
      <c r="M34" s="93">
        <v>113</v>
      </c>
      <c r="N34" s="93">
        <v>872077</v>
      </c>
      <c r="O34" s="93">
        <v>229</v>
      </c>
    </row>
    <row r="35" spans="1:15" ht="38.25" customHeight="1" x14ac:dyDescent="0.2">
      <c r="A35" s="55" t="s">
        <v>75</v>
      </c>
      <c r="B35" s="1" t="s">
        <v>76</v>
      </c>
      <c r="C35" s="1" t="str">
        <f>VLOOKUP(B35,serial!$C$1:$D$37,2,FALSE)</f>
        <v>BM_S</v>
      </c>
      <c r="D35" s="2" t="s">
        <v>77</v>
      </c>
      <c r="E35" s="93">
        <v>4887</v>
      </c>
      <c r="F35" s="93">
        <v>228</v>
      </c>
      <c r="G35" s="93">
        <v>3979</v>
      </c>
      <c r="H35" s="93">
        <v>908</v>
      </c>
      <c r="I35" s="93">
        <v>3882</v>
      </c>
      <c r="J35" s="93">
        <v>625</v>
      </c>
      <c r="K35" s="93">
        <v>152</v>
      </c>
      <c r="L35" s="93">
        <v>0</v>
      </c>
      <c r="M35" s="93">
        <v>0</v>
      </c>
      <c r="N35" s="93">
        <v>0</v>
      </c>
      <c r="O35" s="93">
        <v>0</v>
      </c>
    </row>
    <row r="36" spans="1:15" ht="25.5" customHeight="1" x14ac:dyDescent="0.2">
      <c r="A36" s="55" t="s">
        <v>78</v>
      </c>
      <c r="B36" s="1" t="s">
        <v>79</v>
      </c>
      <c r="C36" s="1" t="str">
        <f>VLOOKUP(B36,serial!$C$1:$D$37,2,FALSE)</f>
        <v>BM_R</v>
      </c>
      <c r="D36" s="2" t="s">
        <v>80</v>
      </c>
      <c r="E36" s="93">
        <v>3244</v>
      </c>
      <c r="F36" s="93">
        <v>1230</v>
      </c>
      <c r="G36" s="93">
        <v>2053</v>
      </c>
      <c r="H36" s="93">
        <v>1191</v>
      </c>
      <c r="I36" s="93">
        <v>611</v>
      </c>
      <c r="J36" s="93">
        <v>929</v>
      </c>
      <c r="K36" s="93">
        <v>460</v>
      </c>
      <c r="L36" s="93">
        <v>0</v>
      </c>
      <c r="M36" s="93">
        <v>0</v>
      </c>
      <c r="N36" s="93">
        <v>0</v>
      </c>
      <c r="O36" s="93">
        <v>0</v>
      </c>
    </row>
    <row r="37" spans="1:15" ht="14.25" customHeight="1" x14ac:dyDescent="0.2">
      <c r="A37" s="56" t="s">
        <v>81</v>
      </c>
      <c r="B37" s="1"/>
      <c r="C37" s="1"/>
      <c r="D37" s="2"/>
      <c r="E37" s="90">
        <f t="shared" ref="E37:O37" si="9">SUM(E34:E36)</f>
        <v>17462</v>
      </c>
      <c r="F37" s="90">
        <f t="shared" si="9"/>
        <v>1458</v>
      </c>
      <c r="G37" s="90">
        <f t="shared" si="9"/>
        <v>6032</v>
      </c>
      <c r="H37" s="90">
        <f t="shared" si="9"/>
        <v>2099</v>
      </c>
      <c r="I37" s="90">
        <f t="shared" si="9"/>
        <v>4493</v>
      </c>
      <c r="J37" s="90">
        <f t="shared" si="9"/>
        <v>1554</v>
      </c>
      <c r="K37" s="90">
        <f t="shared" si="9"/>
        <v>612</v>
      </c>
      <c r="L37" s="90">
        <f t="shared" si="9"/>
        <v>813736</v>
      </c>
      <c r="M37" s="90">
        <f t="shared" si="9"/>
        <v>113</v>
      </c>
      <c r="N37" s="90">
        <f t="shared" si="9"/>
        <v>872077</v>
      </c>
      <c r="O37" s="90">
        <f t="shared" si="9"/>
        <v>229</v>
      </c>
    </row>
    <row r="38" spans="1:15" ht="12.75" customHeight="1" x14ac:dyDescent="0.2">
      <c r="A38" s="57" t="s">
        <v>82</v>
      </c>
      <c r="B38" s="45"/>
      <c r="C38" s="58"/>
      <c r="D38" s="58"/>
      <c r="E38" s="306">
        <f t="shared" ref="E38:O38" si="10">E41</f>
        <v>215</v>
      </c>
      <c r="F38" s="306">
        <f t="shared" si="10"/>
        <v>0</v>
      </c>
      <c r="G38" s="306">
        <f t="shared" si="10"/>
        <v>113</v>
      </c>
      <c r="H38" s="306">
        <f t="shared" si="10"/>
        <v>102</v>
      </c>
      <c r="I38" s="306">
        <f t="shared" si="10"/>
        <v>29</v>
      </c>
      <c r="J38" s="306">
        <f t="shared" si="10"/>
        <v>121</v>
      </c>
      <c r="K38" s="306">
        <f t="shared" si="10"/>
        <v>65</v>
      </c>
      <c r="L38" s="306">
        <f t="shared" si="10"/>
        <v>0</v>
      </c>
      <c r="M38" s="306">
        <f t="shared" si="10"/>
        <v>0</v>
      </c>
      <c r="N38" s="306">
        <f t="shared" si="10"/>
        <v>0</v>
      </c>
      <c r="O38" s="306">
        <f t="shared" si="10"/>
        <v>0</v>
      </c>
    </row>
    <row r="39" spans="1:15" ht="25.5" customHeight="1" x14ac:dyDescent="0.2">
      <c r="A39" s="17" t="s">
        <v>83</v>
      </c>
      <c r="B39" s="1" t="s">
        <v>84</v>
      </c>
      <c r="C39" s="1" t="str">
        <f>VLOOKUP(B39,serial!$C$1:$D$37,2,FALSE)</f>
        <v>BA_RS</v>
      </c>
      <c r="D39" s="2" t="s">
        <v>85</v>
      </c>
      <c r="E39" s="93">
        <v>4624</v>
      </c>
      <c r="F39" s="93">
        <v>0</v>
      </c>
      <c r="G39" s="93">
        <v>1816</v>
      </c>
      <c r="H39" s="93">
        <v>2808</v>
      </c>
      <c r="I39" s="93">
        <v>4099</v>
      </c>
      <c r="J39" s="93">
        <v>398</v>
      </c>
      <c r="K39" s="93">
        <v>127</v>
      </c>
      <c r="L39" s="93">
        <v>2633</v>
      </c>
      <c r="M39" s="93">
        <v>0</v>
      </c>
      <c r="N39" s="93">
        <v>0</v>
      </c>
      <c r="O39" s="93">
        <v>0</v>
      </c>
    </row>
    <row r="40" spans="1:15" ht="38.25" customHeight="1" x14ac:dyDescent="0.2">
      <c r="A40" s="17" t="s">
        <v>86</v>
      </c>
      <c r="B40" s="1" t="s">
        <v>87</v>
      </c>
      <c r="C40" s="1" t="str">
        <f>VLOOKUP(B40,serial!$C$1:$D$37,2,FALSE)</f>
        <v>BA_PT</v>
      </c>
      <c r="D40" s="2" t="s">
        <v>88</v>
      </c>
      <c r="E40" s="93">
        <v>3776</v>
      </c>
      <c r="F40" s="93">
        <v>383</v>
      </c>
      <c r="G40" s="93">
        <v>1962</v>
      </c>
      <c r="H40" s="93">
        <v>1814</v>
      </c>
      <c r="I40" s="93">
        <v>2745</v>
      </c>
      <c r="J40" s="93">
        <v>575</v>
      </c>
      <c r="K40" s="93">
        <v>73</v>
      </c>
      <c r="L40" s="93">
        <v>0</v>
      </c>
      <c r="M40" s="93">
        <v>0</v>
      </c>
      <c r="N40" s="93">
        <v>0</v>
      </c>
      <c r="O40" s="93">
        <v>0</v>
      </c>
    </row>
    <row r="41" spans="1:15" ht="25.5" customHeight="1" x14ac:dyDescent="0.2">
      <c r="A41" s="17" t="s">
        <v>89</v>
      </c>
      <c r="B41" s="1" t="s">
        <v>90</v>
      </c>
      <c r="C41" s="1" t="str">
        <f>VLOOKUP(B41,serial!$C$1:$D$37,2,FALSE)</f>
        <v>BA_R</v>
      </c>
      <c r="D41" s="2" t="s">
        <v>91</v>
      </c>
      <c r="E41" s="93">
        <v>215</v>
      </c>
      <c r="F41" s="93">
        <v>0</v>
      </c>
      <c r="G41" s="93">
        <v>113</v>
      </c>
      <c r="H41" s="93">
        <v>102</v>
      </c>
      <c r="I41" s="93">
        <v>29</v>
      </c>
      <c r="J41" s="93">
        <v>121</v>
      </c>
      <c r="K41" s="93">
        <v>65</v>
      </c>
      <c r="L41" s="93">
        <v>0</v>
      </c>
      <c r="M41" s="93">
        <v>0</v>
      </c>
      <c r="N41" s="93">
        <v>0</v>
      </c>
      <c r="O41" s="93">
        <v>0</v>
      </c>
    </row>
    <row r="42" spans="1:15" ht="13.5" customHeight="1" x14ac:dyDescent="0.2">
      <c r="A42" s="59" t="s">
        <v>92</v>
      </c>
      <c r="B42" s="1"/>
      <c r="C42" s="1"/>
      <c r="D42" s="2"/>
      <c r="E42" s="90">
        <f t="shared" ref="E42:O42" si="11">SUM(E39:E41)</f>
        <v>8615</v>
      </c>
      <c r="F42" s="90">
        <f t="shared" si="11"/>
        <v>383</v>
      </c>
      <c r="G42" s="90">
        <f t="shared" si="11"/>
        <v>3891</v>
      </c>
      <c r="H42" s="90">
        <f t="shared" si="11"/>
        <v>4724</v>
      </c>
      <c r="I42" s="90">
        <f t="shared" si="11"/>
        <v>6873</v>
      </c>
      <c r="J42" s="90">
        <f t="shared" si="11"/>
        <v>1094</v>
      </c>
      <c r="K42" s="90">
        <f t="shared" si="11"/>
        <v>265</v>
      </c>
      <c r="L42" s="90">
        <f t="shared" si="11"/>
        <v>2633</v>
      </c>
      <c r="M42" s="90">
        <f t="shared" si="11"/>
        <v>0</v>
      </c>
      <c r="N42" s="90">
        <f t="shared" si="11"/>
        <v>0</v>
      </c>
      <c r="O42" s="90">
        <f t="shared" si="11"/>
        <v>0</v>
      </c>
    </row>
    <row r="43" spans="1:15" ht="25.5" customHeight="1" x14ac:dyDescent="0.2">
      <c r="A43" s="44" t="s">
        <v>93</v>
      </c>
      <c r="B43" s="45"/>
      <c r="C43" s="45"/>
      <c r="D43" s="58"/>
      <c r="E43" s="306">
        <f t="shared" ref="E43:O43" si="12">SUM(E44:E45)</f>
        <v>10961</v>
      </c>
      <c r="F43" s="306">
        <f t="shared" si="12"/>
        <v>579</v>
      </c>
      <c r="G43" s="306">
        <f t="shared" si="12"/>
        <v>5563</v>
      </c>
      <c r="H43" s="306">
        <f t="shared" si="12"/>
        <v>5498</v>
      </c>
      <c r="I43" s="306">
        <f t="shared" si="12"/>
        <v>10238</v>
      </c>
      <c r="J43" s="306">
        <f t="shared" si="12"/>
        <v>658</v>
      </c>
      <c r="K43" s="306">
        <f t="shared" si="12"/>
        <v>65</v>
      </c>
      <c r="L43" s="306">
        <f t="shared" si="12"/>
        <v>14077</v>
      </c>
      <c r="M43" s="306">
        <f t="shared" si="12"/>
        <v>14165</v>
      </c>
      <c r="N43" s="306">
        <f t="shared" si="12"/>
        <v>0</v>
      </c>
      <c r="O43" s="306">
        <f t="shared" si="12"/>
        <v>0</v>
      </c>
    </row>
    <row r="44" spans="1:15" ht="25.5" customHeight="1" x14ac:dyDescent="0.2">
      <c r="A44" s="54" t="s">
        <v>94</v>
      </c>
      <c r="B44" s="1" t="s">
        <v>95</v>
      </c>
      <c r="C44" s="1" t="str">
        <f>VLOOKUP(B44,serial!$C$1:$D$37,2,FALSE)</f>
        <v>BE_RM</v>
      </c>
      <c r="D44" s="2" t="s">
        <v>96</v>
      </c>
      <c r="E44" s="93">
        <v>6901</v>
      </c>
      <c r="F44" s="93">
        <v>0</v>
      </c>
      <c r="G44" s="93">
        <v>3509</v>
      </c>
      <c r="H44" s="93">
        <v>3492</v>
      </c>
      <c r="I44" s="93">
        <v>6407</v>
      </c>
      <c r="J44" s="93">
        <v>453</v>
      </c>
      <c r="K44" s="93">
        <v>41</v>
      </c>
      <c r="L44" s="93">
        <v>7640</v>
      </c>
      <c r="M44" s="93">
        <v>1534</v>
      </c>
      <c r="N44" s="93">
        <v>0</v>
      </c>
      <c r="O44" s="93">
        <v>0</v>
      </c>
    </row>
    <row r="45" spans="1:15" ht="39" customHeight="1" x14ac:dyDescent="0.2">
      <c r="A45" s="54" t="s">
        <v>97</v>
      </c>
      <c r="B45" s="1" t="s">
        <v>98</v>
      </c>
      <c r="C45" s="1" t="str">
        <f>VLOOKUP(B45,serial!$C$1:$D$37,2,FALSE)</f>
        <v>BE_PT</v>
      </c>
      <c r="D45" s="2" t="s">
        <v>99</v>
      </c>
      <c r="E45" s="93">
        <v>4060</v>
      </c>
      <c r="F45" s="93">
        <v>579</v>
      </c>
      <c r="G45" s="93">
        <v>2054</v>
      </c>
      <c r="H45" s="93">
        <v>2006</v>
      </c>
      <c r="I45" s="93">
        <v>3831</v>
      </c>
      <c r="J45" s="93">
        <v>205</v>
      </c>
      <c r="K45" s="93">
        <v>24</v>
      </c>
      <c r="L45" s="93">
        <v>6437</v>
      </c>
      <c r="M45" s="93">
        <v>12631</v>
      </c>
      <c r="N45" s="93">
        <v>0</v>
      </c>
      <c r="O45" s="93">
        <v>0</v>
      </c>
    </row>
    <row r="46" spans="1:15" ht="13.5" customHeight="1" x14ac:dyDescent="0.2">
      <c r="A46" s="60" t="s">
        <v>100</v>
      </c>
      <c r="B46" s="45"/>
      <c r="C46" s="45"/>
      <c r="D46" s="58"/>
      <c r="E46" s="306">
        <f t="shared" ref="E46:O46" si="13">SUM(E47:E49)</f>
        <v>31152</v>
      </c>
      <c r="F46" s="306">
        <f t="shared" si="13"/>
        <v>3569</v>
      </c>
      <c r="G46" s="306">
        <f t="shared" si="13"/>
        <v>10967</v>
      </c>
      <c r="H46" s="306">
        <f t="shared" si="13"/>
        <v>20185</v>
      </c>
      <c r="I46" s="306">
        <f t="shared" si="13"/>
        <v>23943</v>
      </c>
      <c r="J46" s="306">
        <f t="shared" si="13"/>
        <v>3312</v>
      </c>
      <c r="K46" s="306">
        <f t="shared" si="13"/>
        <v>328</v>
      </c>
      <c r="L46" s="306">
        <f t="shared" si="13"/>
        <v>7280</v>
      </c>
      <c r="M46" s="306">
        <f t="shared" si="13"/>
        <v>1161</v>
      </c>
      <c r="N46" s="306">
        <f t="shared" si="13"/>
        <v>153400</v>
      </c>
      <c r="O46" s="306">
        <f t="shared" si="13"/>
        <v>7150</v>
      </c>
    </row>
    <row r="47" spans="1:15" ht="25.5" customHeight="1" x14ac:dyDescent="0.2">
      <c r="A47" s="54" t="s">
        <v>101</v>
      </c>
      <c r="B47" s="1" t="s">
        <v>102</v>
      </c>
      <c r="C47" s="1" t="str">
        <f>VLOOKUP(B47,serial!$C$1:$D$37,2,FALSE)</f>
        <v>BT_RM</v>
      </c>
      <c r="D47" s="2" t="s">
        <v>103</v>
      </c>
      <c r="E47" s="93">
        <v>5638</v>
      </c>
      <c r="F47" s="93">
        <v>0</v>
      </c>
      <c r="G47" s="93">
        <v>2258</v>
      </c>
      <c r="H47" s="93">
        <v>3380</v>
      </c>
      <c r="I47" s="93">
        <v>4761</v>
      </c>
      <c r="J47" s="93">
        <v>826</v>
      </c>
      <c r="K47" s="93">
        <v>51</v>
      </c>
      <c r="L47" s="93">
        <v>7280</v>
      </c>
      <c r="M47" s="93">
        <v>257</v>
      </c>
      <c r="N47" s="93">
        <v>153400</v>
      </c>
      <c r="O47" s="93">
        <v>7150</v>
      </c>
    </row>
    <row r="48" spans="1:15" ht="38.25" customHeight="1" x14ac:dyDescent="0.2">
      <c r="A48" s="54" t="s">
        <v>104</v>
      </c>
      <c r="B48" s="1" t="s">
        <v>105</v>
      </c>
      <c r="C48" s="1" t="str">
        <f>VLOOKUP(B48,serial!$C$1:$D$37,2,FALSE)</f>
        <v>BT_PT</v>
      </c>
      <c r="D48" s="2" t="s">
        <v>106</v>
      </c>
      <c r="E48" s="93">
        <v>12582</v>
      </c>
      <c r="F48" s="93">
        <v>2288</v>
      </c>
      <c r="G48" s="93">
        <v>4282</v>
      </c>
      <c r="H48" s="93">
        <v>8300</v>
      </c>
      <c r="I48" s="93">
        <v>9312</v>
      </c>
      <c r="J48" s="93">
        <v>875</v>
      </c>
      <c r="K48" s="93">
        <v>107</v>
      </c>
      <c r="L48" s="93">
        <v>0</v>
      </c>
      <c r="M48" s="93">
        <v>904</v>
      </c>
      <c r="N48" s="93">
        <v>0</v>
      </c>
      <c r="O48" s="93">
        <v>0</v>
      </c>
    </row>
    <row r="49" spans="1:16" ht="25.5" customHeight="1" x14ac:dyDescent="0.2">
      <c r="A49" s="61" t="s">
        <v>107</v>
      </c>
      <c r="B49" s="1" t="s">
        <v>44</v>
      </c>
      <c r="C49" s="1" t="str">
        <f>VLOOKUP(B49,serial!$C$1:$D$37,2,FALSE)</f>
        <v>BT_SP</v>
      </c>
      <c r="D49" s="2" t="s">
        <v>108</v>
      </c>
      <c r="E49" s="93">
        <v>12932</v>
      </c>
      <c r="F49" s="93">
        <v>1281</v>
      </c>
      <c r="G49" s="93">
        <v>4427</v>
      </c>
      <c r="H49" s="93">
        <v>8505</v>
      </c>
      <c r="I49" s="93">
        <v>9870</v>
      </c>
      <c r="J49" s="93">
        <v>1611</v>
      </c>
      <c r="K49" s="93">
        <v>170</v>
      </c>
      <c r="L49" s="93">
        <v>0</v>
      </c>
      <c r="M49" s="93">
        <v>0</v>
      </c>
      <c r="N49" s="93">
        <v>0</v>
      </c>
      <c r="O49" s="93">
        <v>0</v>
      </c>
    </row>
    <row r="50" spans="1:16" ht="25.5" customHeight="1" x14ac:dyDescent="0.2">
      <c r="A50" s="44" t="s">
        <v>109</v>
      </c>
      <c r="B50" s="45"/>
      <c r="C50" s="45"/>
      <c r="D50" s="58"/>
      <c r="E50" s="306">
        <f t="shared" ref="E50:O50" si="14">SUM(E51:E52)</f>
        <v>3211</v>
      </c>
      <c r="F50" s="306">
        <f t="shared" si="14"/>
        <v>121</v>
      </c>
      <c r="G50" s="306">
        <f t="shared" si="14"/>
        <v>2008</v>
      </c>
      <c r="H50" s="306">
        <f t="shared" si="14"/>
        <v>1203</v>
      </c>
      <c r="I50" s="306">
        <f t="shared" si="14"/>
        <v>2442</v>
      </c>
      <c r="J50" s="306">
        <f t="shared" si="14"/>
        <v>552</v>
      </c>
      <c r="K50" s="306">
        <f t="shared" si="14"/>
        <v>96</v>
      </c>
      <c r="L50" s="306">
        <f t="shared" si="14"/>
        <v>908</v>
      </c>
      <c r="M50" s="306">
        <f t="shared" si="14"/>
        <v>30</v>
      </c>
      <c r="N50" s="306">
        <f t="shared" si="14"/>
        <v>0</v>
      </c>
      <c r="O50" s="306">
        <f t="shared" si="14"/>
        <v>0</v>
      </c>
    </row>
    <row r="51" spans="1:16" ht="15.75" customHeight="1" x14ac:dyDescent="0.2">
      <c r="A51" s="17" t="s">
        <v>110</v>
      </c>
      <c r="B51" s="1" t="s">
        <v>111</v>
      </c>
      <c r="C51" s="1" t="str">
        <f>VLOOKUP(B51,serial!$C$1:$D$37,2,FALSE)</f>
        <v>BAM_RM</v>
      </c>
      <c r="D51" s="2" t="s">
        <v>112</v>
      </c>
      <c r="E51" s="93">
        <v>1515</v>
      </c>
      <c r="F51" s="93">
        <v>0</v>
      </c>
      <c r="G51" s="93">
        <v>830</v>
      </c>
      <c r="H51" s="93">
        <v>685</v>
      </c>
      <c r="I51" s="93">
        <v>1100</v>
      </c>
      <c r="J51" s="93">
        <v>340</v>
      </c>
      <c r="K51" s="93">
        <v>75</v>
      </c>
      <c r="L51" s="93">
        <v>700</v>
      </c>
      <c r="M51" s="93">
        <v>30</v>
      </c>
      <c r="N51" s="93">
        <v>0</v>
      </c>
      <c r="O51" s="93">
        <v>0</v>
      </c>
    </row>
    <row r="52" spans="1:16" ht="37.5" customHeight="1" x14ac:dyDescent="0.2">
      <c r="A52" s="17" t="s">
        <v>113</v>
      </c>
      <c r="B52" s="1" t="s">
        <v>114</v>
      </c>
      <c r="C52" s="1" t="str">
        <f>VLOOKUP(B52,serial!$C$1:$D$37,2,FALSE)</f>
        <v>BAM_PT</v>
      </c>
      <c r="D52" s="2" t="s">
        <v>115</v>
      </c>
      <c r="E52" s="93">
        <v>1696</v>
      </c>
      <c r="F52" s="93">
        <v>121</v>
      </c>
      <c r="G52" s="93">
        <v>1178</v>
      </c>
      <c r="H52" s="93">
        <v>518</v>
      </c>
      <c r="I52" s="93">
        <v>1342</v>
      </c>
      <c r="J52" s="93">
        <v>212</v>
      </c>
      <c r="K52" s="93">
        <v>21</v>
      </c>
      <c r="L52" s="93">
        <v>208</v>
      </c>
      <c r="M52" s="93">
        <v>0</v>
      </c>
      <c r="N52" s="93">
        <v>0</v>
      </c>
      <c r="O52" s="93">
        <v>0</v>
      </c>
    </row>
    <row r="53" spans="1:16" ht="25.5" customHeight="1" x14ac:dyDescent="0.2">
      <c r="A53" s="62" t="s">
        <v>116</v>
      </c>
      <c r="B53" s="176"/>
      <c r="C53" s="176"/>
      <c r="D53" s="177"/>
      <c r="E53" s="95">
        <f t="shared" ref="E53:O53" si="15">E25+E16+E13+E10</f>
        <v>1089665</v>
      </c>
      <c r="F53" s="95">
        <f t="shared" si="15"/>
        <v>578422</v>
      </c>
      <c r="G53" s="95">
        <f t="shared" si="15"/>
        <v>615674</v>
      </c>
      <c r="H53" s="95">
        <f t="shared" si="15"/>
        <v>442178</v>
      </c>
      <c r="I53" s="95">
        <f t="shared" si="15"/>
        <v>258347</v>
      </c>
      <c r="J53" s="95">
        <f t="shared" si="15"/>
        <v>168272</v>
      </c>
      <c r="K53" s="95">
        <f t="shared" si="15"/>
        <v>49385</v>
      </c>
      <c r="L53" s="95">
        <f t="shared" si="15"/>
        <v>1307851</v>
      </c>
      <c r="M53" s="95">
        <f t="shared" si="15"/>
        <v>794887</v>
      </c>
      <c r="N53" s="95">
        <f t="shared" si="15"/>
        <v>2453388</v>
      </c>
      <c r="O53" s="95">
        <f t="shared" si="15"/>
        <v>1187335</v>
      </c>
      <c r="P53" s="253"/>
    </row>
    <row r="54" spans="1:1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6" s="331" customFormat="1" ht="12.75" customHeight="1" x14ac:dyDescent="0.2"/>
    <row r="56" spans="1:1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5.75" customHeight="1" x14ac:dyDescent="0.2"/>
    <row r="255" spans="1:15" ht="15.75" customHeight="1" x14ac:dyDescent="0.2"/>
    <row r="256" spans="1:15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4">
    <mergeCell ref="M4:M5"/>
    <mergeCell ref="A1:O1"/>
    <mergeCell ref="A2:O2"/>
    <mergeCell ref="A3:A5"/>
    <mergeCell ref="E3:F3"/>
    <mergeCell ref="G3:H3"/>
    <mergeCell ref="I3:K4"/>
    <mergeCell ref="L3:O3"/>
    <mergeCell ref="N4:O4"/>
    <mergeCell ref="E4:E5"/>
    <mergeCell ref="F4:F5"/>
    <mergeCell ref="G4:G5"/>
    <mergeCell ref="H4:H5"/>
    <mergeCell ref="L4:L5"/>
  </mergeCells>
  <dataValidations count="2">
    <dataValidation type="list" allowBlank="1" showErrorMessage="1" sqref="B11:B12 B14:B15 B17:B24 B26 B28:B32 B34:B36 B39:B41 B44:B45 B47:B49 B51:B52">
      <formula1>types</formula1>
    </dataValidation>
    <dataValidation type="list" allowBlank="1" showErrorMessage="1" sqref="E3 E4:F4">
      <formula1>serials</formula1>
    </dataValidation>
  </dataValidations>
  <pageMargins left="0.7" right="0.7" top="0.75" bottom="0.75" header="0" footer="0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46" workbookViewId="0">
      <selection activeCell="G53" sqref="G53"/>
    </sheetView>
  </sheetViews>
  <sheetFormatPr defaultColWidth="14.42578125" defaultRowHeight="15" customHeight="1" x14ac:dyDescent="0.2"/>
  <cols>
    <col min="1" max="1" width="52.28515625" customWidth="1"/>
    <col min="2" max="2" width="29.28515625" hidden="1" customWidth="1"/>
    <col min="3" max="3" width="17" hidden="1" customWidth="1"/>
    <col min="4" max="4" width="26.140625" hidden="1" customWidth="1"/>
    <col min="5" max="5" width="11" customWidth="1"/>
    <col min="6" max="6" width="9.5703125" customWidth="1"/>
    <col min="7" max="7" width="11.7109375" customWidth="1"/>
    <col min="8" max="8" width="12.85546875" customWidth="1"/>
    <col min="9" max="9" width="12.7109375" customWidth="1"/>
    <col min="10" max="10" width="12.140625" customWidth="1"/>
    <col min="11" max="11" width="8.85546875" customWidth="1"/>
    <col min="12" max="26" width="8.7109375" customWidth="1"/>
  </cols>
  <sheetData>
    <row r="1" spans="1:26" ht="20.25" customHeight="1" x14ac:dyDescent="0.2">
      <c r="A1" s="397" t="s">
        <v>162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2" spans="1:26" ht="14.25" customHeight="1" x14ac:dyDescent="0.2">
      <c r="A2" s="379" t="s">
        <v>163</v>
      </c>
      <c r="B2" s="364"/>
      <c r="C2" s="364"/>
      <c r="D2" s="364"/>
      <c r="E2" s="364"/>
      <c r="F2" s="364"/>
      <c r="G2" s="364"/>
      <c r="H2" s="364"/>
      <c r="I2" s="364"/>
      <c r="J2" s="364"/>
      <c r="K2" s="365"/>
    </row>
    <row r="3" spans="1:26" ht="25.5" customHeight="1" x14ac:dyDescent="0.2">
      <c r="A3" s="398" t="s">
        <v>1</v>
      </c>
      <c r="B3" s="9"/>
      <c r="C3" s="98"/>
      <c r="D3" s="98"/>
      <c r="E3" s="379" t="s">
        <v>179</v>
      </c>
      <c r="F3" s="365"/>
      <c r="G3" s="394" t="s">
        <v>180</v>
      </c>
      <c r="H3" s="364"/>
      <c r="I3" s="364"/>
      <c r="J3" s="365"/>
      <c r="K3" s="384" t="s">
        <v>181</v>
      </c>
    </row>
    <row r="4" spans="1:26" ht="28.5" customHeight="1" x14ac:dyDescent="0.2">
      <c r="A4" s="369"/>
      <c r="B4" s="96"/>
      <c r="C4" s="97"/>
      <c r="D4" s="97"/>
      <c r="E4" s="384" t="s">
        <v>128</v>
      </c>
      <c r="F4" s="384" t="s">
        <v>168</v>
      </c>
      <c r="G4" s="380" t="s">
        <v>128</v>
      </c>
      <c r="H4" s="384" t="s">
        <v>182</v>
      </c>
      <c r="I4" s="395" t="s">
        <v>173</v>
      </c>
      <c r="J4" s="365"/>
      <c r="K4" s="369"/>
    </row>
    <row r="5" spans="1:26" ht="90" customHeight="1" x14ac:dyDescent="0.2">
      <c r="A5" s="370"/>
      <c r="B5" s="163"/>
      <c r="C5" s="101"/>
      <c r="D5" s="101"/>
      <c r="E5" s="370"/>
      <c r="F5" s="370"/>
      <c r="G5" s="370"/>
      <c r="H5" s="370"/>
      <c r="I5" s="100" t="s">
        <v>128</v>
      </c>
      <c r="J5" s="161" t="s">
        <v>182</v>
      </c>
      <c r="K5" s="370"/>
    </row>
    <row r="6" spans="1:26" ht="12.75" customHeight="1" x14ac:dyDescent="0.2">
      <c r="A6" s="7" t="s">
        <v>183</v>
      </c>
      <c r="B6" s="7" t="s">
        <v>14</v>
      </c>
      <c r="C6" s="8" t="s">
        <v>15</v>
      </c>
      <c r="D6" s="71" t="s">
        <v>16</v>
      </c>
      <c r="E6" s="144">
        <v>61</v>
      </c>
      <c r="F6" s="165">
        <v>62</v>
      </c>
      <c r="G6" s="144">
        <v>63</v>
      </c>
      <c r="H6" s="144">
        <v>64</v>
      </c>
      <c r="I6" s="144">
        <v>65</v>
      </c>
      <c r="J6" s="144">
        <v>66</v>
      </c>
      <c r="K6" s="144">
        <v>67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1:26" ht="12.75" hidden="1" customHeight="1" x14ac:dyDescent="0.2">
      <c r="A7" s="10" t="s">
        <v>17</v>
      </c>
      <c r="B7" s="73"/>
      <c r="C7" s="168"/>
      <c r="D7" s="73"/>
      <c r="E7" s="73"/>
      <c r="F7" s="169"/>
      <c r="G7" s="73"/>
      <c r="H7" s="73"/>
      <c r="I7" s="73"/>
      <c r="J7" s="73"/>
      <c r="K7" s="73"/>
      <c r="L7" s="17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hidden="1" customHeight="1" x14ac:dyDescent="0.2">
      <c r="A8" s="10" t="s">
        <v>18</v>
      </c>
      <c r="B8" s="10"/>
      <c r="C8" s="171"/>
      <c r="D8" s="10"/>
      <c r="E8" s="143"/>
      <c r="F8" s="143"/>
      <c r="G8" s="143"/>
      <c r="H8" s="143"/>
      <c r="I8" s="143"/>
      <c r="J8" s="143"/>
      <c r="K8" s="143"/>
      <c r="L8" s="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hidden="1" customHeight="1" x14ac:dyDescent="0.2">
      <c r="A9" s="10" t="s">
        <v>19</v>
      </c>
      <c r="B9" s="10"/>
      <c r="C9" s="171"/>
      <c r="D9" s="10"/>
      <c r="E9" s="10"/>
      <c r="F9" s="10"/>
      <c r="G9" s="10"/>
      <c r="H9" s="10"/>
      <c r="I9" s="10"/>
      <c r="J9" s="10"/>
      <c r="K9" s="10"/>
      <c r="L9" s="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13" t="s">
        <v>20</v>
      </c>
      <c r="B10" s="14"/>
      <c r="C10" s="14"/>
      <c r="D10" s="15"/>
      <c r="E10" s="180">
        <f t="shared" ref="E10:K10" si="0">SUM(E11:E12)</f>
        <v>92192</v>
      </c>
      <c r="F10" s="180">
        <f t="shared" si="0"/>
        <v>49522</v>
      </c>
      <c r="G10" s="180">
        <f t="shared" si="0"/>
        <v>329908</v>
      </c>
      <c r="H10" s="180">
        <f t="shared" si="0"/>
        <v>224252</v>
      </c>
      <c r="I10" s="180">
        <f t="shared" si="0"/>
        <v>190442</v>
      </c>
      <c r="J10" s="180">
        <f t="shared" si="0"/>
        <v>126022</v>
      </c>
      <c r="K10" s="180">
        <f t="shared" si="0"/>
        <v>437</v>
      </c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</row>
    <row r="11" spans="1:26" ht="13.5" customHeight="1" x14ac:dyDescent="0.2">
      <c r="A11" s="17" t="s">
        <v>21</v>
      </c>
      <c r="B11" s="1" t="s">
        <v>22</v>
      </c>
      <c r="C11" s="1" t="str">
        <f>VLOOKUP(B11,serial!$C$1:$D$37,2,FALSE)</f>
        <v>BN</v>
      </c>
      <c r="D11" s="1" t="s">
        <v>23</v>
      </c>
      <c r="E11" s="278">
        <v>29261</v>
      </c>
      <c r="F11" s="279">
        <v>1356</v>
      </c>
      <c r="G11" s="279">
        <v>96150</v>
      </c>
      <c r="H11" s="279">
        <v>71151</v>
      </c>
      <c r="I11" s="279">
        <v>0</v>
      </c>
      <c r="J11" s="279">
        <v>0</v>
      </c>
      <c r="K11" s="279">
        <v>246</v>
      </c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</row>
    <row r="12" spans="1:26" ht="15" customHeight="1" x14ac:dyDescent="0.2">
      <c r="A12" s="17" t="s">
        <v>24</v>
      </c>
      <c r="B12" s="1" t="s">
        <v>25</v>
      </c>
      <c r="C12" s="1" t="str">
        <f>VLOOKUP(B12,serial!$C$1:$D$37,2,FALSE)</f>
        <v>BNC</v>
      </c>
      <c r="D12" s="1" t="s">
        <v>26</v>
      </c>
      <c r="E12" s="281">
        <v>62931</v>
      </c>
      <c r="F12" s="282">
        <v>48166</v>
      </c>
      <c r="G12" s="282">
        <v>233758</v>
      </c>
      <c r="H12" s="282">
        <v>153101</v>
      </c>
      <c r="I12" s="282">
        <v>190442</v>
      </c>
      <c r="J12" s="282">
        <v>126022</v>
      </c>
      <c r="K12" s="282">
        <v>191</v>
      </c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</row>
    <row r="13" spans="1:26" ht="16.5" customHeight="1" x14ac:dyDescent="0.2">
      <c r="A13" s="13" t="s">
        <v>27</v>
      </c>
      <c r="B13" s="181"/>
      <c r="C13" s="181"/>
      <c r="D13" s="182"/>
      <c r="E13" s="180">
        <f t="shared" ref="E13:K13" si="1">SUM(E14:E15)</f>
        <v>4759490</v>
      </c>
      <c r="F13" s="180">
        <f t="shared" si="1"/>
        <v>2849417</v>
      </c>
      <c r="G13" s="180">
        <f t="shared" si="1"/>
        <v>7650788</v>
      </c>
      <c r="H13" s="180">
        <f t="shared" si="1"/>
        <v>5642622</v>
      </c>
      <c r="I13" s="180">
        <f t="shared" si="1"/>
        <v>4254868</v>
      </c>
      <c r="J13" s="180">
        <f t="shared" si="1"/>
        <v>3458844</v>
      </c>
      <c r="K13" s="180">
        <f t="shared" si="1"/>
        <v>51082</v>
      </c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</row>
    <row r="14" spans="1:26" ht="16.5" customHeight="1" x14ac:dyDescent="0.2">
      <c r="A14" s="17" t="s">
        <v>28</v>
      </c>
      <c r="B14" s="1" t="s">
        <v>29</v>
      </c>
      <c r="C14" s="1" t="str">
        <f>VLOOKUP(B14,serial!$C$1:$D$37,2,FALSE)</f>
        <v>BO</v>
      </c>
      <c r="D14" s="20" t="s">
        <v>30</v>
      </c>
      <c r="E14" s="278">
        <v>1705473</v>
      </c>
      <c r="F14" s="278">
        <v>875497</v>
      </c>
      <c r="G14" s="278">
        <v>3088086</v>
      </c>
      <c r="H14" s="278">
        <v>2084395</v>
      </c>
      <c r="I14" s="278">
        <v>1438547</v>
      </c>
      <c r="J14" s="278">
        <v>1104576</v>
      </c>
      <c r="K14" s="278">
        <v>37291</v>
      </c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</row>
    <row r="15" spans="1:26" ht="15" customHeight="1" x14ac:dyDescent="0.2">
      <c r="A15" s="17" t="s">
        <v>31</v>
      </c>
      <c r="B15" s="1" t="s">
        <v>32</v>
      </c>
      <c r="C15" s="1" t="str">
        <f>VLOOKUP(B15,serial!$C$1:$D$37,2,FALSE)</f>
        <v>BCS</v>
      </c>
      <c r="D15" s="22" t="s">
        <v>33</v>
      </c>
      <c r="E15" s="209">
        <v>3054017</v>
      </c>
      <c r="F15" s="280">
        <v>1973920</v>
      </c>
      <c r="G15" s="280">
        <v>4562702</v>
      </c>
      <c r="H15" s="280">
        <v>3558227</v>
      </c>
      <c r="I15" s="280">
        <v>2816321</v>
      </c>
      <c r="J15" s="280">
        <v>2354268</v>
      </c>
      <c r="K15" s="280">
        <v>13791</v>
      </c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</row>
    <row r="16" spans="1:26" ht="15.75" customHeight="1" x14ac:dyDescent="0.2">
      <c r="A16" s="13" t="s">
        <v>34</v>
      </c>
      <c r="B16" s="181"/>
      <c r="C16" s="181"/>
      <c r="D16" s="183"/>
      <c r="E16" s="180">
        <f t="shared" ref="E16:K16" si="2">E17+E18+E21+E22</f>
        <v>3945518</v>
      </c>
      <c r="F16" s="180">
        <f t="shared" si="2"/>
        <v>2637496</v>
      </c>
      <c r="G16" s="180">
        <f t="shared" si="2"/>
        <v>7598760</v>
      </c>
      <c r="H16" s="180">
        <f t="shared" si="2"/>
        <v>6275890</v>
      </c>
      <c r="I16" s="180">
        <f t="shared" si="2"/>
        <v>4442369</v>
      </c>
      <c r="J16" s="180">
        <f t="shared" si="2"/>
        <v>3840890</v>
      </c>
      <c r="K16" s="180">
        <f t="shared" si="2"/>
        <v>21108</v>
      </c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</row>
    <row r="17" spans="1:26" ht="17.25" customHeight="1" x14ac:dyDescent="0.2">
      <c r="A17" s="26" t="s">
        <v>35</v>
      </c>
      <c r="B17" s="184" t="s">
        <v>36</v>
      </c>
      <c r="C17" s="184" t="str">
        <f>VLOOKUP(B17,serial!$C$1:$D$37,2,FALSE)</f>
        <v>BI_S</v>
      </c>
      <c r="D17" s="185" t="s">
        <v>37</v>
      </c>
      <c r="E17" s="186">
        <v>373870</v>
      </c>
      <c r="F17" s="186">
        <v>7</v>
      </c>
      <c r="G17" s="186">
        <v>870377</v>
      </c>
      <c r="H17" s="186">
        <v>669664</v>
      </c>
      <c r="I17" s="186">
        <v>0</v>
      </c>
      <c r="J17" s="186">
        <v>0</v>
      </c>
      <c r="K17" s="186">
        <v>18103</v>
      </c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</row>
    <row r="18" spans="1:26" ht="37.5" customHeight="1" x14ac:dyDescent="0.2">
      <c r="A18" s="30" t="s">
        <v>38</v>
      </c>
      <c r="B18" s="1" t="s">
        <v>39</v>
      </c>
      <c r="C18" s="1" t="str">
        <f>VLOOKUP(B18,serial!$C$1:$D$37,2,FALSE)</f>
        <v>BI_PT</v>
      </c>
      <c r="D18" s="20" t="s">
        <v>40</v>
      </c>
      <c r="E18" s="33">
        <f t="shared" ref="E18:K18" si="3">E19+E20+E35+E40+E45+E48+E52</f>
        <v>320632</v>
      </c>
      <c r="F18" s="33">
        <f t="shared" si="3"/>
        <v>13683</v>
      </c>
      <c r="G18" s="33">
        <f t="shared" si="3"/>
        <v>690356</v>
      </c>
      <c r="H18" s="33">
        <f t="shared" si="3"/>
        <v>586700</v>
      </c>
      <c r="I18" s="33">
        <f t="shared" si="3"/>
        <v>44401</v>
      </c>
      <c r="J18" s="33">
        <f t="shared" si="3"/>
        <v>38780</v>
      </c>
      <c r="K18" s="33">
        <f t="shared" si="3"/>
        <v>2537</v>
      </c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</row>
    <row r="19" spans="1:26" ht="26.25" customHeight="1" x14ac:dyDescent="0.2">
      <c r="A19" s="34" t="s">
        <v>41</v>
      </c>
      <c r="B19" s="1"/>
      <c r="C19" s="1"/>
      <c r="D19" s="20"/>
      <c r="E19" s="209">
        <v>39790</v>
      </c>
      <c r="F19" s="209">
        <v>2730</v>
      </c>
      <c r="G19" s="209">
        <v>81490</v>
      </c>
      <c r="H19" s="209">
        <v>66603</v>
      </c>
      <c r="I19" s="209">
        <v>16420</v>
      </c>
      <c r="J19" s="209">
        <v>16000</v>
      </c>
      <c r="K19" s="209">
        <v>0</v>
      </c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</row>
    <row r="20" spans="1:26" ht="18" customHeight="1" x14ac:dyDescent="0.2">
      <c r="A20" s="34" t="s">
        <v>42</v>
      </c>
      <c r="B20" s="1"/>
      <c r="C20" s="1"/>
      <c r="D20" s="20"/>
      <c r="E20" s="209">
        <v>25512</v>
      </c>
      <c r="F20" s="209">
        <v>1746</v>
      </c>
      <c r="G20" s="209">
        <v>63593</v>
      </c>
      <c r="H20" s="209">
        <v>62464</v>
      </c>
      <c r="I20" s="209">
        <v>4287</v>
      </c>
      <c r="J20" s="209">
        <v>4287</v>
      </c>
      <c r="K20" s="209">
        <v>0</v>
      </c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</row>
    <row r="21" spans="1:26" ht="25.5" customHeight="1" x14ac:dyDescent="0.2">
      <c r="A21" s="37" t="s">
        <v>43</v>
      </c>
      <c r="B21" s="173" t="s">
        <v>44</v>
      </c>
      <c r="C21" s="173" t="str">
        <f>VLOOKUP(B21,serial!$C$1:$D$37,2,FALSE)</f>
        <v>BT_SP</v>
      </c>
      <c r="D21" s="174" t="s">
        <v>45</v>
      </c>
      <c r="E21" s="187">
        <f t="shared" ref="E21:K21" si="4">E48</f>
        <v>120643</v>
      </c>
      <c r="F21" s="187">
        <f t="shared" si="4"/>
        <v>7825</v>
      </c>
      <c r="G21" s="187">
        <f t="shared" si="4"/>
        <v>246676</v>
      </c>
      <c r="H21" s="187">
        <f t="shared" si="4"/>
        <v>213399</v>
      </c>
      <c r="I21" s="187">
        <f t="shared" si="4"/>
        <v>19965</v>
      </c>
      <c r="J21" s="187">
        <f t="shared" si="4"/>
        <v>15378</v>
      </c>
      <c r="K21" s="187">
        <f t="shared" si="4"/>
        <v>96</v>
      </c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</row>
    <row r="22" spans="1:26" ht="15.75" customHeight="1" x14ac:dyDescent="0.2">
      <c r="A22" s="30" t="s">
        <v>46</v>
      </c>
      <c r="B22" s="121" t="s">
        <v>47</v>
      </c>
      <c r="C22" s="121" t="str">
        <f>VLOOKUP(B22,serial!$C$1:$D$37,2,FALSE)</f>
        <v>BI_IG</v>
      </c>
      <c r="D22" s="175" t="s">
        <v>48</v>
      </c>
      <c r="E22" s="188">
        <f t="shared" ref="E22:K22" si="5">E23+E24</f>
        <v>3130373</v>
      </c>
      <c r="F22" s="188">
        <f t="shared" si="5"/>
        <v>2615981</v>
      </c>
      <c r="G22" s="188">
        <f t="shared" si="5"/>
        <v>5791351</v>
      </c>
      <c r="H22" s="188">
        <f t="shared" si="5"/>
        <v>4806127</v>
      </c>
      <c r="I22" s="188">
        <f t="shared" si="5"/>
        <v>4378003</v>
      </c>
      <c r="J22" s="188">
        <f t="shared" si="5"/>
        <v>3786732</v>
      </c>
      <c r="K22" s="188">
        <f t="shared" si="5"/>
        <v>372</v>
      </c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</row>
    <row r="23" spans="1:26" ht="23.25" customHeight="1" x14ac:dyDescent="0.2">
      <c r="A23" s="17" t="s">
        <v>49</v>
      </c>
      <c r="B23" s="1"/>
      <c r="C23" s="1"/>
      <c r="D23" s="42"/>
      <c r="E23" s="209">
        <v>2032710</v>
      </c>
      <c r="F23" s="209">
        <v>1700274</v>
      </c>
      <c r="G23" s="209">
        <v>3866036</v>
      </c>
      <c r="H23" s="209">
        <v>3243018</v>
      </c>
      <c r="I23" s="209">
        <v>2739528</v>
      </c>
      <c r="J23" s="209">
        <v>2407581</v>
      </c>
      <c r="K23" s="209">
        <v>238</v>
      </c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</row>
    <row r="24" spans="1:26" ht="27" customHeight="1" x14ac:dyDescent="0.2">
      <c r="A24" s="17" t="s">
        <v>50</v>
      </c>
      <c r="B24" s="1"/>
      <c r="C24" s="1"/>
      <c r="D24" s="42"/>
      <c r="E24" s="209">
        <v>1097663</v>
      </c>
      <c r="F24" s="209">
        <v>915707</v>
      </c>
      <c r="G24" s="209">
        <v>1925315</v>
      </c>
      <c r="H24" s="209">
        <v>1563109</v>
      </c>
      <c r="I24" s="209">
        <v>1638475</v>
      </c>
      <c r="J24" s="209">
        <v>1379151</v>
      </c>
      <c r="K24" s="209">
        <v>134</v>
      </c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</row>
    <row r="25" spans="1:26" ht="25.5" customHeight="1" x14ac:dyDescent="0.2">
      <c r="A25" s="13" t="s">
        <v>51</v>
      </c>
      <c r="B25" s="181"/>
      <c r="C25" s="181"/>
      <c r="D25" s="181"/>
      <c r="E25" s="180">
        <f t="shared" ref="E25:K25" si="6">SUM(E26,E27,E30,E31,E32,E33,E38)</f>
        <v>35516</v>
      </c>
      <c r="F25" s="180">
        <f t="shared" si="6"/>
        <v>34</v>
      </c>
      <c r="G25" s="180">
        <f t="shared" si="6"/>
        <v>479749</v>
      </c>
      <c r="H25" s="180">
        <f t="shared" si="6"/>
        <v>42399</v>
      </c>
      <c r="I25" s="180">
        <f t="shared" si="6"/>
        <v>258</v>
      </c>
      <c r="J25" s="180">
        <f t="shared" si="6"/>
        <v>123</v>
      </c>
      <c r="K25" s="180">
        <f t="shared" si="6"/>
        <v>323</v>
      </c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</row>
    <row r="26" spans="1:26" ht="24.75" customHeight="1" x14ac:dyDescent="0.2">
      <c r="A26" s="43" t="s">
        <v>52</v>
      </c>
      <c r="B26" s="1" t="s">
        <v>53</v>
      </c>
      <c r="C26" s="1" t="str">
        <f>VLOOKUP(B26,serial!$C$1:$D$37,2,FALSE)</f>
        <v>BASM</v>
      </c>
      <c r="D26" s="20" t="s">
        <v>54</v>
      </c>
      <c r="E26" s="209">
        <v>12492</v>
      </c>
      <c r="F26" s="209">
        <v>0</v>
      </c>
      <c r="G26" s="209">
        <v>34947</v>
      </c>
      <c r="H26" s="209">
        <v>15786</v>
      </c>
      <c r="I26" s="209">
        <v>0</v>
      </c>
      <c r="J26" s="209">
        <v>0</v>
      </c>
      <c r="K26" s="209">
        <v>52</v>
      </c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</row>
    <row r="27" spans="1:26" ht="27" customHeight="1" x14ac:dyDescent="0.2">
      <c r="A27" s="49" t="s">
        <v>55</v>
      </c>
      <c r="B27" s="189"/>
      <c r="C27" s="189"/>
      <c r="D27" s="190"/>
      <c r="E27" s="191">
        <f t="shared" ref="E27:K27" si="7">SUM(E28,E29)</f>
        <v>10469</v>
      </c>
      <c r="F27" s="191">
        <f t="shared" si="7"/>
        <v>34</v>
      </c>
      <c r="G27" s="191">
        <f t="shared" si="7"/>
        <v>415236</v>
      </c>
      <c r="H27" s="191">
        <f t="shared" si="7"/>
        <v>15421</v>
      </c>
      <c r="I27" s="191">
        <f t="shared" si="7"/>
        <v>258</v>
      </c>
      <c r="J27" s="191">
        <f t="shared" si="7"/>
        <v>123</v>
      </c>
      <c r="K27" s="191">
        <f t="shared" si="7"/>
        <v>0</v>
      </c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</row>
    <row r="28" spans="1:26" ht="26.25" customHeight="1" x14ac:dyDescent="0.2">
      <c r="A28" s="17" t="s">
        <v>56</v>
      </c>
      <c r="B28" s="1" t="s">
        <v>57</v>
      </c>
      <c r="C28" s="1" t="str">
        <f>VLOOKUP(B28,serial!$C$1:$D$37,2,FALSE)</f>
        <v>BE_RTS</v>
      </c>
      <c r="D28" s="1" t="s">
        <v>58</v>
      </c>
      <c r="E28" s="88">
        <v>4596</v>
      </c>
      <c r="F28" s="88">
        <v>34</v>
      </c>
      <c r="G28" s="88">
        <v>393321</v>
      </c>
      <c r="H28" s="88">
        <v>9856</v>
      </c>
      <c r="I28" s="88">
        <v>258</v>
      </c>
      <c r="J28" s="88">
        <v>123</v>
      </c>
      <c r="K28" s="88">
        <v>0</v>
      </c>
    </row>
    <row r="29" spans="1:26" ht="12.75" customHeight="1" x14ac:dyDescent="0.2">
      <c r="A29" s="17" t="s">
        <v>59</v>
      </c>
      <c r="B29" s="1" t="s">
        <v>60</v>
      </c>
      <c r="C29" s="1" t="str">
        <f>VLOOKUP(B29,serial!$C$1:$D$37,2,FALSE)</f>
        <v>BE_R</v>
      </c>
      <c r="D29" s="1" t="s">
        <v>61</v>
      </c>
      <c r="E29" s="93">
        <v>5873</v>
      </c>
      <c r="F29" s="93">
        <v>0</v>
      </c>
      <c r="G29" s="93">
        <v>21915</v>
      </c>
      <c r="H29" s="93">
        <v>5565</v>
      </c>
      <c r="I29" s="93">
        <v>0</v>
      </c>
      <c r="J29" s="93">
        <v>0</v>
      </c>
      <c r="K29" s="93">
        <v>0</v>
      </c>
    </row>
    <row r="30" spans="1:26" ht="12.75" customHeight="1" x14ac:dyDescent="0.2">
      <c r="A30" s="48" t="s">
        <v>62</v>
      </c>
      <c r="B30" s="1" t="s">
        <v>63</v>
      </c>
      <c r="C30" s="1" t="str">
        <f>VLOOKUP(B30,serial!$C$1:$D$37,2,FALSE)</f>
        <v>AGEPI</v>
      </c>
      <c r="D30" s="1" t="s">
        <v>64</v>
      </c>
      <c r="E30" s="93"/>
      <c r="F30" s="283"/>
      <c r="G30" s="283"/>
      <c r="H30" s="283"/>
      <c r="I30" s="283"/>
      <c r="J30" s="283"/>
      <c r="K30" s="283"/>
    </row>
    <row r="31" spans="1:26" ht="25.5" customHeight="1" x14ac:dyDescent="0.2">
      <c r="A31" s="43" t="s">
        <v>65</v>
      </c>
      <c r="B31" s="1" t="s">
        <v>66</v>
      </c>
      <c r="C31" s="1" t="str">
        <f>VLOOKUP(B31,serial!$C$1:$D$37,2,FALSE)</f>
        <v>CNIRN</v>
      </c>
      <c r="D31" s="1" t="s">
        <v>67</v>
      </c>
      <c r="E31" s="93">
        <v>2024</v>
      </c>
      <c r="F31" s="93">
        <v>0</v>
      </c>
      <c r="G31" s="93">
        <v>16942</v>
      </c>
      <c r="H31" s="93">
        <v>4250</v>
      </c>
      <c r="I31" s="93">
        <v>0</v>
      </c>
      <c r="J31" s="93">
        <v>0</v>
      </c>
      <c r="K31" s="93">
        <v>0</v>
      </c>
    </row>
    <row r="32" spans="1:26" ht="12.75" customHeight="1" x14ac:dyDescent="0.2">
      <c r="A32" s="43" t="s">
        <v>68</v>
      </c>
      <c r="B32" s="1" t="s">
        <v>69</v>
      </c>
      <c r="C32" s="1" t="str">
        <f>VLOOKUP(B32,serial!$C$1:$D$37,2,FALSE)</f>
        <v>BPRM</v>
      </c>
      <c r="D32" s="1" t="s">
        <v>70</v>
      </c>
      <c r="E32" s="93"/>
      <c r="F32" s="93"/>
      <c r="G32" s="93"/>
      <c r="H32" s="93"/>
      <c r="I32" s="93"/>
      <c r="J32" s="93"/>
      <c r="K32" s="93"/>
    </row>
    <row r="33" spans="1:11" ht="12.75" customHeight="1" x14ac:dyDescent="0.2">
      <c r="A33" s="49" t="s">
        <v>71</v>
      </c>
      <c r="B33" s="189"/>
      <c r="C33" s="189"/>
      <c r="D33" s="189"/>
      <c r="E33" s="92">
        <f t="shared" ref="E33:K33" si="8">E36</f>
        <v>8766</v>
      </c>
      <c r="F33" s="92">
        <f t="shared" si="8"/>
        <v>0</v>
      </c>
      <c r="G33" s="92">
        <f t="shared" si="8"/>
        <v>8555</v>
      </c>
      <c r="H33" s="92">
        <f t="shared" si="8"/>
        <v>4892</v>
      </c>
      <c r="I33" s="92">
        <f t="shared" si="8"/>
        <v>0</v>
      </c>
      <c r="J33" s="92">
        <f t="shared" si="8"/>
        <v>0</v>
      </c>
      <c r="K33" s="92">
        <f t="shared" si="8"/>
        <v>271</v>
      </c>
    </row>
    <row r="34" spans="1:11" ht="25.5" customHeight="1" x14ac:dyDescent="0.2">
      <c r="A34" s="54" t="s">
        <v>72</v>
      </c>
      <c r="B34" s="1" t="s">
        <v>73</v>
      </c>
      <c r="C34" s="1" t="str">
        <f>VLOOKUP(B34,serial!$C$1:$D$37,2,FALSE)</f>
        <v>BM_USM</v>
      </c>
      <c r="D34" s="1" t="s">
        <v>74</v>
      </c>
      <c r="E34" s="93">
        <v>80819</v>
      </c>
      <c r="F34" s="93">
        <v>0</v>
      </c>
      <c r="G34" s="93">
        <v>172570</v>
      </c>
      <c r="H34" s="93">
        <v>142739</v>
      </c>
      <c r="I34" s="93">
        <v>0</v>
      </c>
      <c r="J34" s="93">
        <v>0</v>
      </c>
      <c r="K34" s="93">
        <v>930</v>
      </c>
    </row>
    <row r="35" spans="1:11" ht="38.25" customHeight="1" x14ac:dyDescent="0.2">
      <c r="A35" s="55" t="s">
        <v>75</v>
      </c>
      <c r="B35" s="1" t="s">
        <v>76</v>
      </c>
      <c r="C35" s="1" t="str">
        <f>VLOOKUP(B35,serial!$C$1:$D$37,2,FALSE)</f>
        <v>BM_S</v>
      </c>
      <c r="D35" s="1" t="s">
        <v>77</v>
      </c>
      <c r="E35" s="93">
        <v>49922</v>
      </c>
      <c r="F35" s="93">
        <v>96</v>
      </c>
      <c r="G35" s="93">
        <v>121866</v>
      </c>
      <c r="H35" s="93">
        <v>91950</v>
      </c>
      <c r="I35" s="93">
        <v>480</v>
      </c>
      <c r="J35" s="93">
        <v>480</v>
      </c>
      <c r="K35" s="93">
        <v>2277</v>
      </c>
    </row>
    <row r="36" spans="1:11" ht="25.5" customHeight="1" x14ac:dyDescent="0.2">
      <c r="A36" s="55" t="s">
        <v>78</v>
      </c>
      <c r="B36" s="1" t="s">
        <v>79</v>
      </c>
      <c r="C36" s="1" t="str">
        <f>VLOOKUP(B36,serial!$C$1:$D$37,2,FALSE)</f>
        <v>BM_R</v>
      </c>
      <c r="D36" s="1" t="s">
        <v>80</v>
      </c>
      <c r="E36" s="93">
        <v>8766</v>
      </c>
      <c r="F36" s="93">
        <v>0</v>
      </c>
      <c r="G36" s="93">
        <v>8555</v>
      </c>
      <c r="H36" s="93">
        <v>4892</v>
      </c>
      <c r="I36" s="93">
        <v>0</v>
      </c>
      <c r="J36" s="93">
        <v>0</v>
      </c>
      <c r="K36" s="93">
        <v>271</v>
      </c>
    </row>
    <row r="37" spans="1:11" ht="14.25" customHeight="1" x14ac:dyDescent="0.2">
      <c r="A37" s="56" t="s">
        <v>81</v>
      </c>
      <c r="B37" s="1"/>
      <c r="C37" s="1"/>
      <c r="D37" s="1"/>
      <c r="E37" s="89">
        <f t="shared" ref="E37:K37" si="9">SUM(E34:E36)</f>
        <v>139507</v>
      </c>
      <c r="F37" s="89">
        <f t="shared" si="9"/>
        <v>96</v>
      </c>
      <c r="G37" s="89">
        <f t="shared" si="9"/>
        <v>302991</v>
      </c>
      <c r="H37" s="89">
        <f t="shared" si="9"/>
        <v>239581</v>
      </c>
      <c r="I37" s="89">
        <f t="shared" si="9"/>
        <v>480</v>
      </c>
      <c r="J37" s="89">
        <f t="shared" si="9"/>
        <v>480</v>
      </c>
      <c r="K37" s="89">
        <f t="shared" si="9"/>
        <v>3478</v>
      </c>
    </row>
    <row r="38" spans="1:11" ht="12.75" customHeight="1" x14ac:dyDescent="0.2">
      <c r="A38" s="91" t="s">
        <v>82</v>
      </c>
      <c r="B38" s="50"/>
      <c r="C38" s="50"/>
      <c r="D38" s="50"/>
      <c r="E38" s="92">
        <f t="shared" ref="E38:K38" si="10">E41</f>
        <v>1765</v>
      </c>
      <c r="F38" s="92">
        <f t="shared" si="10"/>
        <v>0</v>
      </c>
      <c r="G38" s="92">
        <f t="shared" si="10"/>
        <v>4069</v>
      </c>
      <c r="H38" s="92">
        <f t="shared" si="10"/>
        <v>2050</v>
      </c>
      <c r="I38" s="92">
        <f t="shared" si="10"/>
        <v>0</v>
      </c>
      <c r="J38" s="92">
        <f t="shared" si="10"/>
        <v>0</v>
      </c>
      <c r="K38" s="92">
        <f t="shared" si="10"/>
        <v>0</v>
      </c>
    </row>
    <row r="39" spans="1:11" ht="25.5" customHeight="1" x14ac:dyDescent="0.2">
      <c r="A39" s="17" t="s">
        <v>83</v>
      </c>
      <c r="B39" s="1" t="s">
        <v>84</v>
      </c>
      <c r="C39" s="1" t="str">
        <f>VLOOKUP(B39,serial!$C$1:$D$37,2,FALSE)</f>
        <v>BA_RS</v>
      </c>
      <c r="D39" s="1" t="s">
        <v>85</v>
      </c>
      <c r="E39" s="93">
        <v>28523</v>
      </c>
      <c r="F39" s="93">
        <v>0</v>
      </c>
      <c r="G39" s="93">
        <v>61501</v>
      </c>
      <c r="H39" s="93">
        <v>56542</v>
      </c>
      <c r="I39" s="93">
        <v>0</v>
      </c>
      <c r="J39" s="93">
        <v>0</v>
      </c>
      <c r="K39" s="93">
        <v>1033</v>
      </c>
    </row>
    <row r="40" spans="1:11" ht="38.25" customHeight="1" x14ac:dyDescent="0.2">
      <c r="A40" s="17" t="s">
        <v>86</v>
      </c>
      <c r="B40" s="1" t="s">
        <v>87</v>
      </c>
      <c r="C40" s="1" t="str">
        <f>VLOOKUP(B40,serial!$C$1:$D$37,2,FALSE)</f>
        <v>BA_PT</v>
      </c>
      <c r="D40" s="1" t="s">
        <v>88</v>
      </c>
      <c r="E40" s="93">
        <v>39703</v>
      </c>
      <c r="F40" s="93">
        <v>0</v>
      </c>
      <c r="G40" s="93">
        <v>93354</v>
      </c>
      <c r="H40" s="93">
        <v>77246</v>
      </c>
      <c r="I40" s="93">
        <v>0</v>
      </c>
      <c r="J40" s="93">
        <v>0</v>
      </c>
      <c r="K40" s="93">
        <v>14</v>
      </c>
    </row>
    <row r="41" spans="1:11" ht="25.5" customHeight="1" x14ac:dyDescent="0.2">
      <c r="A41" s="17" t="s">
        <v>89</v>
      </c>
      <c r="B41" s="1" t="s">
        <v>90</v>
      </c>
      <c r="C41" s="1" t="str">
        <f>VLOOKUP(B41,serial!$C$1:$D$37,2,FALSE)</f>
        <v>BA_R</v>
      </c>
      <c r="D41" s="1" t="s">
        <v>91</v>
      </c>
      <c r="E41" s="93">
        <v>1765</v>
      </c>
      <c r="F41" s="93">
        <v>0</v>
      </c>
      <c r="G41" s="93">
        <v>4069</v>
      </c>
      <c r="H41" s="93">
        <v>2050</v>
      </c>
      <c r="I41" s="93">
        <v>0</v>
      </c>
      <c r="J41" s="93">
        <v>0</v>
      </c>
      <c r="K41" s="93">
        <v>0</v>
      </c>
    </row>
    <row r="42" spans="1:11" ht="12.75" customHeight="1" x14ac:dyDescent="0.2">
      <c r="A42" s="59" t="s">
        <v>92</v>
      </c>
      <c r="B42" s="1"/>
      <c r="C42" s="1"/>
      <c r="D42" s="1"/>
      <c r="E42" s="89">
        <f t="shared" ref="E42:K42" si="11">SUM(E39:E41)</f>
        <v>69991</v>
      </c>
      <c r="F42" s="89">
        <f t="shared" si="11"/>
        <v>0</v>
      </c>
      <c r="G42" s="89">
        <f t="shared" si="11"/>
        <v>158924</v>
      </c>
      <c r="H42" s="89">
        <f t="shared" si="11"/>
        <v>135838</v>
      </c>
      <c r="I42" s="89">
        <f t="shared" si="11"/>
        <v>0</v>
      </c>
      <c r="J42" s="89">
        <f t="shared" si="11"/>
        <v>0</v>
      </c>
      <c r="K42" s="89">
        <f t="shared" si="11"/>
        <v>1047</v>
      </c>
    </row>
    <row r="43" spans="1:11" ht="25.5" customHeight="1" x14ac:dyDescent="0.2">
      <c r="A43" s="49" t="s">
        <v>93</v>
      </c>
      <c r="B43" s="50"/>
      <c r="C43" s="50"/>
      <c r="D43" s="50"/>
      <c r="E43" s="92">
        <f t="shared" ref="E43:K43" si="12">SUM(E44:E45)</f>
        <v>47660</v>
      </c>
      <c r="F43" s="92">
        <f t="shared" si="12"/>
        <v>110</v>
      </c>
      <c r="G43" s="92">
        <f t="shared" si="12"/>
        <v>90567</v>
      </c>
      <c r="H43" s="92">
        <f t="shared" si="12"/>
        <v>76655</v>
      </c>
      <c r="I43" s="92">
        <f t="shared" si="12"/>
        <v>262</v>
      </c>
      <c r="J43" s="92">
        <f t="shared" si="12"/>
        <v>124</v>
      </c>
      <c r="K43" s="92">
        <f t="shared" si="12"/>
        <v>995</v>
      </c>
    </row>
    <row r="44" spans="1:11" ht="25.5" customHeight="1" x14ac:dyDescent="0.2">
      <c r="A44" s="54" t="s">
        <v>94</v>
      </c>
      <c r="B44" s="1" t="s">
        <v>95</v>
      </c>
      <c r="C44" s="1" t="str">
        <f>VLOOKUP(B44,serial!$C$1:$D$37,2,FALSE)</f>
        <v>BE_RM</v>
      </c>
      <c r="D44" s="1" t="s">
        <v>96</v>
      </c>
      <c r="E44" s="93">
        <v>16153</v>
      </c>
      <c r="F44" s="93">
        <v>0</v>
      </c>
      <c r="G44" s="93">
        <v>26591</v>
      </c>
      <c r="H44" s="93">
        <v>22688</v>
      </c>
      <c r="I44" s="93">
        <v>0</v>
      </c>
      <c r="J44" s="93">
        <v>0</v>
      </c>
      <c r="K44" s="93">
        <v>845</v>
      </c>
    </row>
    <row r="45" spans="1:11" ht="38.25" customHeight="1" x14ac:dyDescent="0.2">
      <c r="A45" s="54" t="s">
        <v>97</v>
      </c>
      <c r="B45" s="1" t="s">
        <v>98</v>
      </c>
      <c r="C45" s="1" t="str">
        <f>VLOOKUP(B45,serial!$C$1:$D$37,2,FALSE)</f>
        <v>BE_PT</v>
      </c>
      <c r="D45" s="1" t="s">
        <v>99</v>
      </c>
      <c r="E45" s="93">
        <v>31507</v>
      </c>
      <c r="F45" s="93">
        <v>110</v>
      </c>
      <c r="G45" s="93">
        <v>63976</v>
      </c>
      <c r="H45" s="93">
        <v>53967</v>
      </c>
      <c r="I45" s="93">
        <v>262</v>
      </c>
      <c r="J45" s="93">
        <v>124</v>
      </c>
      <c r="K45" s="93">
        <v>150</v>
      </c>
    </row>
    <row r="46" spans="1:11" ht="25.5" customHeight="1" x14ac:dyDescent="0.2">
      <c r="A46" s="94" t="s">
        <v>100</v>
      </c>
      <c r="B46" s="189"/>
      <c r="C46" s="189"/>
      <c r="D46" s="189"/>
      <c r="E46" s="92">
        <f t="shared" ref="E46:K46" si="13">SUM(E47:E49)</f>
        <v>232256</v>
      </c>
      <c r="F46" s="92">
        <f t="shared" si="13"/>
        <v>13910</v>
      </c>
      <c r="G46" s="92">
        <f t="shared" si="13"/>
        <v>421607</v>
      </c>
      <c r="H46" s="92">
        <f t="shared" si="13"/>
        <v>357976</v>
      </c>
      <c r="I46" s="92">
        <f t="shared" si="13"/>
        <v>26620</v>
      </c>
      <c r="J46" s="92">
        <f t="shared" si="13"/>
        <v>21730</v>
      </c>
      <c r="K46" s="92">
        <f t="shared" si="13"/>
        <v>508</v>
      </c>
    </row>
    <row r="47" spans="1:11" ht="25.5" customHeight="1" x14ac:dyDescent="0.2">
      <c r="A47" s="54" t="s">
        <v>101</v>
      </c>
      <c r="B47" s="1" t="s">
        <v>102</v>
      </c>
      <c r="C47" s="1" t="str">
        <f>VLOOKUP(B47,serial!$C$1:$D$37,2,FALSE)</f>
        <v>BT_RM</v>
      </c>
      <c r="D47" s="1" t="s">
        <v>103</v>
      </c>
      <c r="E47" s="93">
        <v>37925</v>
      </c>
      <c r="F47" s="93">
        <v>0</v>
      </c>
      <c r="G47" s="93">
        <v>75562</v>
      </c>
      <c r="H47" s="93">
        <v>54141</v>
      </c>
      <c r="I47" s="93">
        <v>0</v>
      </c>
      <c r="J47" s="93">
        <v>0</v>
      </c>
      <c r="K47" s="93">
        <v>385</v>
      </c>
    </row>
    <row r="48" spans="1:11" ht="38.25" customHeight="1" x14ac:dyDescent="0.2">
      <c r="A48" s="54" t="s">
        <v>104</v>
      </c>
      <c r="B48" s="1" t="s">
        <v>105</v>
      </c>
      <c r="C48" s="1" t="str">
        <f>VLOOKUP(B48,serial!$C$1:$D$37,2,FALSE)</f>
        <v>BT_PT</v>
      </c>
      <c r="D48" s="1" t="s">
        <v>106</v>
      </c>
      <c r="E48" s="93">
        <v>120643</v>
      </c>
      <c r="F48" s="93">
        <v>7825</v>
      </c>
      <c r="G48" s="93">
        <v>246676</v>
      </c>
      <c r="H48" s="93">
        <v>213399</v>
      </c>
      <c r="I48" s="93">
        <v>19965</v>
      </c>
      <c r="J48" s="93">
        <v>15378</v>
      </c>
      <c r="K48" s="93">
        <v>96</v>
      </c>
    </row>
    <row r="49" spans="1:11" ht="25.5" customHeight="1" x14ac:dyDescent="0.2">
      <c r="A49" s="61" t="s">
        <v>107</v>
      </c>
      <c r="B49" s="1" t="s">
        <v>44</v>
      </c>
      <c r="C49" s="1" t="str">
        <f>VLOOKUP(B49,serial!$C$1:$D$37,2,FALSE)</f>
        <v>BT_SP</v>
      </c>
      <c r="D49" s="1" t="s">
        <v>108</v>
      </c>
      <c r="E49" s="93">
        <v>73688</v>
      </c>
      <c r="F49" s="93">
        <v>6085</v>
      </c>
      <c r="G49" s="93">
        <v>99369</v>
      </c>
      <c r="H49" s="93">
        <v>90436</v>
      </c>
      <c r="I49" s="93">
        <v>6655</v>
      </c>
      <c r="J49" s="93">
        <v>6352</v>
      </c>
      <c r="K49" s="93">
        <v>27</v>
      </c>
    </row>
    <row r="50" spans="1:11" ht="25.5" customHeight="1" x14ac:dyDescent="0.2">
      <c r="A50" s="49" t="s">
        <v>109</v>
      </c>
      <c r="B50" s="189"/>
      <c r="C50" s="189"/>
      <c r="D50" s="189"/>
      <c r="E50" s="92">
        <f t="shared" ref="E50:K50" si="14">SUM(E51:E52)</f>
        <v>41695</v>
      </c>
      <c r="F50" s="92">
        <f t="shared" si="14"/>
        <v>1176</v>
      </c>
      <c r="G50" s="92">
        <f t="shared" si="14"/>
        <v>58223</v>
      </c>
      <c r="H50" s="92">
        <f t="shared" si="14"/>
        <v>58741</v>
      </c>
      <c r="I50" s="92">
        <f t="shared" si="14"/>
        <v>2987</v>
      </c>
      <c r="J50" s="92">
        <f t="shared" si="14"/>
        <v>2511</v>
      </c>
      <c r="K50" s="92">
        <f t="shared" si="14"/>
        <v>102</v>
      </c>
    </row>
    <row r="51" spans="1:11" ht="20.25" customHeight="1" x14ac:dyDescent="0.2">
      <c r="A51" s="17" t="s">
        <v>110</v>
      </c>
      <c r="B51" s="1" t="s">
        <v>111</v>
      </c>
      <c r="C51" s="1" t="str">
        <f>VLOOKUP(B51,serial!$C$1:$D$37,2,FALSE)</f>
        <v>BAM_RM</v>
      </c>
      <c r="D51" s="1" t="s">
        <v>112</v>
      </c>
      <c r="E51" s="93">
        <v>28140</v>
      </c>
      <c r="F51" s="93">
        <v>0</v>
      </c>
      <c r="G51" s="93">
        <v>38822</v>
      </c>
      <c r="H51" s="93">
        <v>37670</v>
      </c>
      <c r="I51" s="93">
        <v>0</v>
      </c>
      <c r="J51" s="93">
        <v>0</v>
      </c>
      <c r="K51" s="93">
        <v>102</v>
      </c>
    </row>
    <row r="52" spans="1:11" ht="38.25" customHeight="1" x14ac:dyDescent="0.2">
      <c r="A52" s="17" t="s">
        <v>113</v>
      </c>
      <c r="B52" s="1" t="s">
        <v>114</v>
      </c>
      <c r="C52" s="1" t="str">
        <f>VLOOKUP(B52,serial!$C$1:$D$37,2,FALSE)</f>
        <v>BAM_PT</v>
      </c>
      <c r="D52" s="1" t="s">
        <v>115</v>
      </c>
      <c r="E52" s="93">
        <v>13555</v>
      </c>
      <c r="F52" s="93">
        <v>1176</v>
      </c>
      <c r="G52" s="93">
        <v>19401</v>
      </c>
      <c r="H52" s="93">
        <v>21071</v>
      </c>
      <c r="I52" s="93">
        <v>2987</v>
      </c>
      <c r="J52" s="93">
        <v>2511</v>
      </c>
      <c r="K52" s="93">
        <v>0</v>
      </c>
    </row>
    <row r="53" spans="1:11" ht="25.5" customHeight="1" x14ac:dyDescent="0.2">
      <c r="A53" s="62" t="s">
        <v>116</v>
      </c>
      <c r="B53" s="63"/>
      <c r="C53" s="63"/>
      <c r="D53" s="63"/>
      <c r="E53" s="307">
        <f t="shared" ref="E53:K53" si="15">E25+E16+E13+E10</f>
        <v>8832716</v>
      </c>
      <c r="F53" s="307">
        <f t="shared" si="15"/>
        <v>5536469</v>
      </c>
      <c r="G53" s="307">
        <f t="shared" si="15"/>
        <v>16059205</v>
      </c>
      <c r="H53" s="307">
        <f t="shared" si="15"/>
        <v>12185163</v>
      </c>
      <c r="I53" s="307">
        <f t="shared" si="15"/>
        <v>8887937</v>
      </c>
      <c r="J53" s="307">
        <f t="shared" si="15"/>
        <v>7425879</v>
      </c>
      <c r="K53" s="307">
        <f t="shared" si="15"/>
        <v>72950</v>
      </c>
    </row>
    <row r="54" spans="1:11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5.75" customHeight="1" x14ac:dyDescent="0.2"/>
    <row r="255" spans="1:11" ht="15.75" customHeight="1" x14ac:dyDescent="0.2"/>
    <row r="256" spans="1:11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F4:F5"/>
    <mergeCell ref="G4:G5"/>
    <mergeCell ref="H4:H5"/>
    <mergeCell ref="I4:J4"/>
    <mergeCell ref="A1:K1"/>
    <mergeCell ref="A2:K2"/>
    <mergeCell ref="A3:A5"/>
    <mergeCell ref="E3:F3"/>
    <mergeCell ref="G3:J3"/>
    <mergeCell ref="K3:K5"/>
    <mergeCell ref="E4:E5"/>
  </mergeCells>
  <dataValidations count="1">
    <dataValidation type="list" allowBlank="1" showErrorMessage="1" sqref="B11:B12 B14:B15 B17:B24 B26 B28:B32 B34:B36 B39:B41 B44:B45 B47:B49 B51:B52">
      <formula1>types</formula1>
    </dataValidation>
  </dataValidations>
  <pageMargins left="0.55118110236220474" right="0.55118110236220474" top="0.98425196850393704" bottom="0.98425196850393704" header="0" footer="0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53" workbookViewId="0">
      <selection activeCell="S28" sqref="S28"/>
    </sheetView>
  </sheetViews>
  <sheetFormatPr defaultColWidth="14.42578125" defaultRowHeight="15" customHeight="1" x14ac:dyDescent="0.2"/>
  <cols>
    <col min="1" max="1" width="49.7109375" customWidth="1"/>
    <col min="2" max="2" width="22.85546875" hidden="1" customWidth="1"/>
    <col min="3" max="3" width="14.7109375" hidden="1" customWidth="1"/>
    <col min="4" max="4" width="20" hidden="1" customWidth="1"/>
    <col min="5" max="5" width="9.28515625" customWidth="1"/>
    <col min="6" max="6" width="7" customWidth="1"/>
    <col min="7" max="7" width="5.85546875" customWidth="1"/>
    <col min="8" max="8" width="6.5703125" customWidth="1"/>
    <col min="9" max="9" width="6.28515625" customWidth="1"/>
    <col min="10" max="10" width="7.7109375" customWidth="1"/>
    <col min="11" max="11" width="9.42578125" customWidth="1"/>
    <col min="12" max="12" width="8.85546875" customWidth="1"/>
    <col min="13" max="13" width="10" customWidth="1"/>
    <col min="14" max="14" width="11.28515625" customWidth="1"/>
    <col min="15" max="15" width="8.140625" customWidth="1"/>
    <col min="16" max="16" width="7.5703125" customWidth="1"/>
    <col min="17" max="26" width="8.7109375" customWidth="1"/>
  </cols>
  <sheetData>
    <row r="1" spans="1:17" ht="18" customHeight="1" x14ac:dyDescent="0.2">
      <c r="A1" s="399" t="s">
        <v>184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2"/>
    </row>
    <row r="2" spans="1:17" ht="15.75" customHeight="1" x14ac:dyDescent="0.2">
      <c r="A2" s="400" t="s">
        <v>185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5"/>
      <c r="Q2" s="2"/>
    </row>
    <row r="3" spans="1:17" ht="40.5" customHeight="1" x14ac:dyDescent="0.2">
      <c r="A3" s="368" t="s">
        <v>1</v>
      </c>
      <c r="B3" s="10"/>
      <c r="C3" s="10"/>
      <c r="D3" s="10"/>
      <c r="E3" s="384" t="s">
        <v>186</v>
      </c>
      <c r="F3" s="384" t="s">
        <v>187</v>
      </c>
      <c r="G3" s="401" t="s">
        <v>188</v>
      </c>
      <c r="H3" s="365"/>
      <c r="I3" s="401" t="s">
        <v>189</v>
      </c>
      <c r="J3" s="365"/>
      <c r="K3" s="384" t="s">
        <v>190</v>
      </c>
      <c r="L3" s="384" t="s">
        <v>191</v>
      </c>
      <c r="M3" s="384" t="s">
        <v>192</v>
      </c>
      <c r="N3" s="384" t="s">
        <v>193</v>
      </c>
      <c r="O3" s="384" t="s">
        <v>194</v>
      </c>
      <c r="P3" s="402" t="s">
        <v>195</v>
      </c>
      <c r="Q3" s="2"/>
    </row>
    <row r="4" spans="1:17" ht="12.75" customHeight="1" x14ac:dyDescent="0.2">
      <c r="A4" s="369"/>
      <c r="B4" s="10"/>
      <c r="C4" s="10"/>
      <c r="D4" s="10"/>
      <c r="E4" s="369"/>
      <c r="F4" s="369"/>
      <c r="G4" s="384" t="s">
        <v>128</v>
      </c>
      <c r="H4" s="384" t="s">
        <v>196</v>
      </c>
      <c r="I4" s="380" t="s">
        <v>128</v>
      </c>
      <c r="J4" s="384" t="s">
        <v>197</v>
      </c>
      <c r="K4" s="369"/>
      <c r="L4" s="369"/>
      <c r="M4" s="369"/>
      <c r="N4" s="369"/>
      <c r="O4" s="369"/>
      <c r="P4" s="369"/>
      <c r="Q4" s="2"/>
    </row>
    <row r="5" spans="1:17" ht="50.25" customHeight="1" x14ac:dyDescent="0.2">
      <c r="A5" s="369"/>
      <c r="B5" s="10"/>
      <c r="C5" s="10"/>
      <c r="D5" s="10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2"/>
    </row>
    <row r="6" spans="1:17" ht="12" customHeight="1" x14ac:dyDescent="0.2">
      <c r="A6" s="370"/>
      <c r="B6" s="10"/>
      <c r="C6" s="10"/>
      <c r="D6" s="1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2"/>
    </row>
    <row r="7" spans="1:17" ht="12.75" customHeight="1" x14ac:dyDescent="0.2">
      <c r="A7" s="7" t="s">
        <v>198</v>
      </c>
      <c r="B7" s="10" t="s">
        <v>14</v>
      </c>
      <c r="C7" s="171" t="s">
        <v>15</v>
      </c>
      <c r="D7" s="10" t="s">
        <v>16</v>
      </c>
      <c r="E7" s="144">
        <v>68</v>
      </c>
      <c r="F7" s="144">
        <v>69</v>
      </c>
      <c r="G7" s="144">
        <v>70</v>
      </c>
      <c r="H7" s="144">
        <v>71</v>
      </c>
      <c r="I7" s="144">
        <v>72</v>
      </c>
      <c r="J7" s="144">
        <v>73</v>
      </c>
      <c r="K7" s="144">
        <v>74</v>
      </c>
      <c r="L7" s="144">
        <v>75</v>
      </c>
      <c r="M7" s="144">
        <v>76</v>
      </c>
      <c r="N7" s="144">
        <v>77</v>
      </c>
      <c r="O7" s="144">
        <v>78</v>
      </c>
      <c r="P7" s="144">
        <v>79</v>
      </c>
      <c r="Q7" s="2"/>
    </row>
    <row r="8" spans="1:17" ht="12.75" hidden="1" customHeight="1" x14ac:dyDescent="0.2">
      <c r="A8" s="10" t="s">
        <v>17</v>
      </c>
      <c r="B8" s="143"/>
      <c r="C8" s="143"/>
      <c r="D8" s="143"/>
      <c r="E8" s="73"/>
      <c r="F8" s="73"/>
      <c r="G8" s="73"/>
      <c r="H8" s="73"/>
      <c r="I8" s="73"/>
      <c r="J8" s="73"/>
      <c r="K8" s="73"/>
      <c r="L8" s="73"/>
      <c r="M8" s="192"/>
      <c r="N8" s="193"/>
      <c r="O8" s="194"/>
      <c r="P8" s="192"/>
      <c r="Q8" s="2"/>
    </row>
    <row r="9" spans="1:17" ht="12.75" hidden="1" customHeight="1" x14ac:dyDescent="0.2">
      <c r="A9" s="10" t="s">
        <v>18</v>
      </c>
      <c r="B9" s="143"/>
      <c r="C9" s="143"/>
      <c r="D9" s="143"/>
      <c r="E9" s="143">
        <v>1</v>
      </c>
      <c r="F9" s="143">
        <v>1</v>
      </c>
      <c r="G9" s="143"/>
      <c r="H9" s="195"/>
      <c r="I9" s="143"/>
      <c r="J9" s="143"/>
      <c r="K9" s="143"/>
      <c r="L9" s="143"/>
      <c r="M9" s="196"/>
      <c r="N9" s="197"/>
      <c r="O9" s="198"/>
      <c r="P9" s="197"/>
      <c r="Q9" s="2"/>
    </row>
    <row r="10" spans="1:17" ht="12.75" hidden="1" customHeight="1" x14ac:dyDescent="0.2">
      <c r="A10" s="10" t="s">
        <v>19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96"/>
      <c r="N10" s="199"/>
      <c r="O10" s="198"/>
      <c r="P10" s="199"/>
      <c r="Q10" s="2"/>
    </row>
    <row r="11" spans="1:17" ht="15.75" customHeight="1" x14ac:dyDescent="0.2">
      <c r="A11" s="13" t="s">
        <v>20</v>
      </c>
      <c r="B11" s="14"/>
      <c r="C11" s="14"/>
      <c r="D11" s="15"/>
      <c r="E11" s="256">
        <f t="shared" ref="E11:P11" si="0">SUM(E12:E13)</f>
        <v>2</v>
      </c>
      <c r="F11" s="256">
        <f t="shared" si="0"/>
        <v>2</v>
      </c>
      <c r="G11" s="256">
        <f t="shared" si="0"/>
        <v>271</v>
      </c>
      <c r="H11" s="256">
        <f t="shared" si="0"/>
        <v>267</v>
      </c>
      <c r="I11" s="256">
        <f t="shared" si="0"/>
        <v>91</v>
      </c>
      <c r="J11" s="256">
        <f t="shared" si="0"/>
        <v>87</v>
      </c>
      <c r="K11" s="256">
        <f t="shared" si="0"/>
        <v>0</v>
      </c>
      <c r="L11" s="256">
        <f t="shared" si="0"/>
        <v>5</v>
      </c>
      <c r="M11" s="256">
        <f t="shared" si="0"/>
        <v>2</v>
      </c>
      <c r="N11" s="256">
        <f t="shared" si="0"/>
        <v>9</v>
      </c>
      <c r="O11" s="256">
        <f t="shared" si="0"/>
        <v>2</v>
      </c>
      <c r="P11" s="256">
        <f t="shared" si="0"/>
        <v>18</v>
      </c>
      <c r="Q11" s="2"/>
    </row>
    <row r="12" spans="1:17" ht="17.25" customHeight="1" x14ac:dyDescent="0.2">
      <c r="A12" s="17" t="s">
        <v>21</v>
      </c>
      <c r="B12" s="1" t="s">
        <v>22</v>
      </c>
      <c r="C12" s="1" t="str">
        <f>VLOOKUP(B12,serial!$C$1:$D$37,2,FALSE)</f>
        <v>BN</v>
      </c>
      <c r="D12" s="1" t="s">
        <v>23</v>
      </c>
      <c r="E12" s="297">
        <v>1</v>
      </c>
      <c r="F12" s="308">
        <v>1</v>
      </c>
      <c r="G12" s="308">
        <v>208</v>
      </c>
      <c r="H12" s="308">
        <v>204</v>
      </c>
      <c r="I12" s="308">
        <v>69</v>
      </c>
      <c r="J12" s="308">
        <v>65</v>
      </c>
      <c r="K12" s="308">
        <v>0</v>
      </c>
      <c r="L12" s="308">
        <v>5</v>
      </c>
      <c r="M12" s="309">
        <v>2</v>
      </c>
      <c r="N12" s="297">
        <v>5</v>
      </c>
      <c r="O12" s="309">
        <v>0</v>
      </c>
      <c r="P12" s="297">
        <v>2</v>
      </c>
      <c r="Q12" s="2"/>
    </row>
    <row r="13" spans="1:17" ht="16.5" customHeight="1" x14ac:dyDescent="0.2">
      <c r="A13" s="17" t="s">
        <v>24</v>
      </c>
      <c r="B13" s="1" t="s">
        <v>25</v>
      </c>
      <c r="C13" s="1" t="str">
        <f>VLOOKUP(B13,serial!$C$1:$D$37,2,FALSE)</f>
        <v>BNC</v>
      </c>
      <c r="D13" s="1" t="s">
        <v>26</v>
      </c>
      <c r="E13" s="295">
        <v>1</v>
      </c>
      <c r="F13" s="296">
        <v>1</v>
      </c>
      <c r="G13" s="296">
        <v>63</v>
      </c>
      <c r="H13" s="296">
        <v>63</v>
      </c>
      <c r="I13" s="296">
        <v>22</v>
      </c>
      <c r="J13" s="296">
        <v>22</v>
      </c>
      <c r="K13" s="296">
        <v>0</v>
      </c>
      <c r="L13" s="296">
        <v>0</v>
      </c>
      <c r="M13" s="310">
        <v>0</v>
      </c>
      <c r="N13" s="295">
        <v>4</v>
      </c>
      <c r="O13" s="310">
        <v>2</v>
      </c>
      <c r="P13" s="295">
        <v>16</v>
      </c>
      <c r="Q13" s="2"/>
    </row>
    <row r="14" spans="1:17" ht="18" customHeight="1" x14ac:dyDescent="0.2">
      <c r="A14" s="13" t="s">
        <v>27</v>
      </c>
      <c r="B14" s="14"/>
      <c r="C14" s="14"/>
      <c r="D14" s="15"/>
      <c r="E14" s="256">
        <f t="shared" ref="E14:P14" si="1">SUM(E15:E16)</f>
        <v>1124</v>
      </c>
      <c r="F14" s="256">
        <f t="shared" si="1"/>
        <v>1101</v>
      </c>
      <c r="G14" s="256">
        <f t="shared" si="1"/>
        <v>4925</v>
      </c>
      <c r="H14" s="256">
        <f t="shared" si="1"/>
        <v>4676</v>
      </c>
      <c r="I14" s="256">
        <f t="shared" si="1"/>
        <v>4074</v>
      </c>
      <c r="J14" s="256">
        <f t="shared" si="1"/>
        <v>4019</v>
      </c>
      <c r="K14" s="256">
        <f t="shared" si="1"/>
        <v>159</v>
      </c>
      <c r="L14" s="256">
        <f t="shared" si="1"/>
        <v>22</v>
      </c>
      <c r="M14" s="256">
        <f t="shared" si="1"/>
        <v>33</v>
      </c>
      <c r="N14" s="256">
        <f t="shared" si="1"/>
        <v>1206</v>
      </c>
      <c r="O14" s="256">
        <f t="shared" si="1"/>
        <v>35</v>
      </c>
      <c r="P14" s="256">
        <f t="shared" si="1"/>
        <v>673</v>
      </c>
      <c r="Q14" s="2"/>
    </row>
    <row r="15" spans="1:17" ht="15.75" customHeight="1" x14ac:dyDescent="0.2">
      <c r="A15" s="17" t="s">
        <v>28</v>
      </c>
      <c r="B15" s="1" t="s">
        <v>29</v>
      </c>
      <c r="C15" s="1" t="str">
        <f>VLOOKUP(B15,serial!$C$1:$D$37,2,FALSE)</f>
        <v>BO</v>
      </c>
      <c r="D15" s="20" t="s">
        <v>30</v>
      </c>
      <c r="E15" s="297">
        <v>129</v>
      </c>
      <c r="F15" s="297">
        <v>128</v>
      </c>
      <c r="G15" s="297">
        <v>1346</v>
      </c>
      <c r="H15" s="297">
        <v>1210</v>
      </c>
      <c r="I15" s="297">
        <v>764</v>
      </c>
      <c r="J15" s="297">
        <v>761</v>
      </c>
      <c r="K15" s="297">
        <v>39</v>
      </c>
      <c r="L15" s="297">
        <v>7</v>
      </c>
      <c r="M15" s="297">
        <v>9</v>
      </c>
      <c r="N15" s="297">
        <v>154</v>
      </c>
      <c r="O15" s="297">
        <v>20</v>
      </c>
      <c r="P15" s="297">
        <v>307</v>
      </c>
      <c r="Q15" s="2"/>
    </row>
    <row r="16" spans="1:17" ht="18" customHeight="1" x14ac:dyDescent="0.2">
      <c r="A16" s="17" t="s">
        <v>31</v>
      </c>
      <c r="B16" s="1" t="s">
        <v>32</v>
      </c>
      <c r="C16" s="1" t="str">
        <f>VLOOKUP(B16,serial!$C$1:$D$37,2,FALSE)</f>
        <v>BCS</v>
      </c>
      <c r="D16" s="22" t="s">
        <v>33</v>
      </c>
      <c r="E16" s="264">
        <v>995</v>
      </c>
      <c r="F16" s="308">
        <v>973</v>
      </c>
      <c r="G16" s="308">
        <v>3579</v>
      </c>
      <c r="H16" s="308">
        <v>3466</v>
      </c>
      <c r="I16" s="308">
        <v>3310</v>
      </c>
      <c r="J16" s="308">
        <v>3258</v>
      </c>
      <c r="K16" s="308">
        <v>120</v>
      </c>
      <c r="L16" s="308">
        <v>15</v>
      </c>
      <c r="M16" s="309">
        <v>24</v>
      </c>
      <c r="N16" s="297">
        <v>1052</v>
      </c>
      <c r="O16" s="309">
        <v>15</v>
      </c>
      <c r="P16" s="297">
        <v>366</v>
      </c>
      <c r="Q16" s="2"/>
    </row>
    <row r="17" spans="1:26" ht="24.75" customHeight="1" x14ac:dyDescent="0.2">
      <c r="A17" s="13" t="s">
        <v>34</v>
      </c>
      <c r="B17" s="14"/>
      <c r="C17" s="14"/>
      <c r="D17" s="25"/>
      <c r="E17" s="256">
        <f t="shared" ref="E17:P17" si="2">E18+E19+E22+E23</f>
        <v>761</v>
      </c>
      <c r="F17" s="256">
        <f t="shared" si="2"/>
        <v>637</v>
      </c>
      <c r="G17" s="256">
        <f t="shared" si="2"/>
        <v>2037</v>
      </c>
      <c r="H17" s="256">
        <f t="shared" si="2"/>
        <v>1818</v>
      </c>
      <c r="I17" s="256">
        <f t="shared" si="2"/>
        <v>1224</v>
      </c>
      <c r="J17" s="256">
        <f t="shared" si="2"/>
        <v>1153</v>
      </c>
      <c r="K17" s="256">
        <f t="shared" si="2"/>
        <v>211</v>
      </c>
      <c r="L17" s="256">
        <f t="shared" si="2"/>
        <v>40</v>
      </c>
      <c r="M17" s="256">
        <f t="shared" si="2"/>
        <v>68</v>
      </c>
      <c r="N17" s="256">
        <f t="shared" si="2"/>
        <v>156</v>
      </c>
      <c r="O17" s="256">
        <f t="shared" si="2"/>
        <v>13</v>
      </c>
      <c r="P17" s="256">
        <f t="shared" si="2"/>
        <v>70</v>
      </c>
      <c r="Q17" s="2"/>
    </row>
    <row r="18" spans="1:26" ht="16.5" customHeight="1" x14ac:dyDescent="0.2">
      <c r="A18" s="26" t="s">
        <v>35</v>
      </c>
      <c r="B18" s="27" t="s">
        <v>36</v>
      </c>
      <c r="C18" s="27" t="str">
        <f>VLOOKUP(B18,serial!$C$1:$D$37,2,FALSE)</f>
        <v>BI_S</v>
      </c>
      <c r="D18" s="28" t="s">
        <v>37</v>
      </c>
      <c r="E18" s="290">
        <v>22</v>
      </c>
      <c r="F18" s="290">
        <v>22</v>
      </c>
      <c r="G18" s="290">
        <v>692</v>
      </c>
      <c r="H18" s="290">
        <v>679</v>
      </c>
      <c r="I18" s="290">
        <v>420</v>
      </c>
      <c r="J18" s="290">
        <v>414</v>
      </c>
      <c r="K18" s="290">
        <v>28</v>
      </c>
      <c r="L18" s="290">
        <v>13</v>
      </c>
      <c r="M18" s="290">
        <v>8</v>
      </c>
      <c r="N18" s="290">
        <v>13</v>
      </c>
      <c r="O18" s="290">
        <v>0</v>
      </c>
      <c r="P18" s="290">
        <v>15</v>
      </c>
      <c r="Q18" s="2"/>
    </row>
    <row r="19" spans="1:26" ht="38.25" customHeight="1" x14ac:dyDescent="0.2">
      <c r="A19" s="30" t="s">
        <v>38</v>
      </c>
      <c r="B19" s="121" t="s">
        <v>39</v>
      </c>
      <c r="C19" s="121" t="str">
        <f>VLOOKUP(B19,serial!$C$1:$D$37,2,FALSE)</f>
        <v>BI_PT</v>
      </c>
      <c r="D19" s="122" t="s">
        <v>40</v>
      </c>
      <c r="E19" s="263">
        <f t="shared" ref="E19:P19" si="3">E20+E21+E36+E41+E46+E49+E53</f>
        <v>38</v>
      </c>
      <c r="F19" s="263">
        <f t="shared" si="3"/>
        <v>38</v>
      </c>
      <c r="G19" s="263">
        <f t="shared" si="3"/>
        <v>197</v>
      </c>
      <c r="H19" s="263">
        <f t="shared" si="3"/>
        <v>190</v>
      </c>
      <c r="I19" s="263">
        <f t="shared" si="3"/>
        <v>154</v>
      </c>
      <c r="J19" s="263">
        <f t="shared" si="3"/>
        <v>150</v>
      </c>
      <c r="K19" s="263">
        <f t="shared" si="3"/>
        <v>16</v>
      </c>
      <c r="L19" s="263">
        <f t="shared" si="3"/>
        <v>3</v>
      </c>
      <c r="M19" s="263">
        <f t="shared" si="3"/>
        <v>8</v>
      </c>
      <c r="N19" s="263">
        <f t="shared" si="3"/>
        <v>16</v>
      </c>
      <c r="O19" s="263">
        <f t="shared" si="3"/>
        <v>6</v>
      </c>
      <c r="P19" s="263">
        <f t="shared" si="3"/>
        <v>1</v>
      </c>
      <c r="Q19" s="2"/>
    </row>
    <row r="20" spans="1:26" ht="28.5" customHeight="1" x14ac:dyDescent="0.2">
      <c r="A20" s="34" t="s">
        <v>41</v>
      </c>
      <c r="B20" s="1"/>
      <c r="C20" s="1"/>
      <c r="D20" s="20"/>
      <c r="E20" s="264">
        <v>4</v>
      </c>
      <c r="F20" s="264">
        <v>4</v>
      </c>
      <c r="G20" s="264">
        <v>12</v>
      </c>
      <c r="H20" s="264">
        <v>12</v>
      </c>
      <c r="I20" s="264">
        <v>7</v>
      </c>
      <c r="J20" s="264">
        <v>7</v>
      </c>
      <c r="K20" s="264">
        <v>2</v>
      </c>
      <c r="L20" s="264">
        <v>0</v>
      </c>
      <c r="M20" s="264">
        <v>0</v>
      </c>
      <c r="N20" s="264">
        <v>0</v>
      </c>
      <c r="O20" s="264">
        <v>0</v>
      </c>
      <c r="P20" s="264">
        <v>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">
      <c r="A21" s="34" t="s">
        <v>42</v>
      </c>
      <c r="B21" s="1"/>
      <c r="C21" s="1"/>
      <c r="D21" s="20"/>
      <c r="E21" s="264">
        <v>2</v>
      </c>
      <c r="F21" s="264">
        <v>2</v>
      </c>
      <c r="G21" s="264">
        <v>7</v>
      </c>
      <c r="H21" s="264">
        <v>6</v>
      </c>
      <c r="I21" s="264">
        <v>6</v>
      </c>
      <c r="J21" s="264">
        <v>4</v>
      </c>
      <c r="K21" s="264">
        <v>2</v>
      </c>
      <c r="L21" s="264">
        <v>0</v>
      </c>
      <c r="M21" s="264">
        <v>2</v>
      </c>
      <c r="N21" s="264">
        <v>2</v>
      </c>
      <c r="O21" s="264">
        <v>0</v>
      </c>
      <c r="P21" s="264"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6.25" customHeight="1" x14ac:dyDescent="0.2">
      <c r="A22" s="37" t="s">
        <v>43</v>
      </c>
      <c r="B22" s="173" t="s">
        <v>44</v>
      </c>
      <c r="C22" s="173" t="str">
        <f>VLOOKUP(B22,serial!$C$1:$D$37,2,FALSE)</f>
        <v>BT_SP</v>
      </c>
      <c r="D22" s="174" t="s">
        <v>45</v>
      </c>
      <c r="E22" s="265">
        <f t="shared" ref="E22:P22" si="4">E50</f>
        <v>32</v>
      </c>
      <c r="F22" s="265">
        <f t="shared" si="4"/>
        <v>29</v>
      </c>
      <c r="G22" s="265">
        <f t="shared" si="4"/>
        <v>145</v>
      </c>
      <c r="H22" s="265">
        <f t="shared" si="4"/>
        <v>139</v>
      </c>
      <c r="I22" s="265">
        <f t="shared" si="4"/>
        <v>127</v>
      </c>
      <c r="J22" s="265">
        <f t="shared" si="4"/>
        <v>124</v>
      </c>
      <c r="K22" s="265">
        <f t="shared" si="4"/>
        <v>7</v>
      </c>
      <c r="L22" s="265">
        <f t="shared" si="4"/>
        <v>0</v>
      </c>
      <c r="M22" s="265">
        <f t="shared" si="4"/>
        <v>3</v>
      </c>
      <c r="N22" s="265">
        <f t="shared" si="4"/>
        <v>13</v>
      </c>
      <c r="O22" s="265">
        <f t="shared" si="4"/>
        <v>0</v>
      </c>
      <c r="P22" s="265">
        <f t="shared" si="4"/>
        <v>0</v>
      </c>
      <c r="Q22" s="2"/>
    </row>
    <row r="23" spans="1:26" ht="18.75" customHeight="1" x14ac:dyDescent="0.2">
      <c r="A23" s="30" t="s">
        <v>46</v>
      </c>
      <c r="B23" s="121" t="s">
        <v>47</v>
      </c>
      <c r="C23" s="121" t="str">
        <f>VLOOKUP(B23,serial!$C$1:$D$37,2,FALSE)</f>
        <v>BI_IG</v>
      </c>
      <c r="D23" s="175" t="s">
        <v>48</v>
      </c>
      <c r="E23" s="263">
        <f t="shared" ref="E23:P23" si="5">E24+E25</f>
        <v>669</v>
      </c>
      <c r="F23" s="263">
        <f t="shared" si="5"/>
        <v>548</v>
      </c>
      <c r="G23" s="263">
        <f t="shared" si="5"/>
        <v>1003</v>
      </c>
      <c r="H23" s="263">
        <f t="shared" si="5"/>
        <v>810</v>
      </c>
      <c r="I23" s="263">
        <f t="shared" si="5"/>
        <v>523</v>
      </c>
      <c r="J23" s="263">
        <f t="shared" si="5"/>
        <v>465</v>
      </c>
      <c r="K23" s="263">
        <f t="shared" si="5"/>
        <v>160</v>
      </c>
      <c r="L23" s="263">
        <f t="shared" si="5"/>
        <v>24</v>
      </c>
      <c r="M23" s="263">
        <f t="shared" si="5"/>
        <v>49</v>
      </c>
      <c r="N23" s="263">
        <f t="shared" si="5"/>
        <v>114</v>
      </c>
      <c r="O23" s="263">
        <f t="shared" si="5"/>
        <v>7</v>
      </c>
      <c r="P23" s="263">
        <f t="shared" si="5"/>
        <v>54</v>
      </c>
      <c r="Q23" s="2"/>
    </row>
    <row r="24" spans="1:26" ht="27" customHeight="1" x14ac:dyDescent="0.2">
      <c r="A24" s="17" t="s">
        <v>49</v>
      </c>
      <c r="B24" s="1"/>
      <c r="C24" s="1"/>
      <c r="D24" s="42"/>
      <c r="E24" s="264">
        <v>446</v>
      </c>
      <c r="F24" s="264">
        <v>364</v>
      </c>
      <c r="G24" s="264">
        <v>685</v>
      </c>
      <c r="H24" s="264">
        <v>549</v>
      </c>
      <c r="I24" s="264">
        <v>379</v>
      </c>
      <c r="J24" s="264">
        <v>338</v>
      </c>
      <c r="K24" s="264">
        <v>115</v>
      </c>
      <c r="L24" s="264">
        <v>17</v>
      </c>
      <c r="M24" s="264">
        <v>41</v>
      </c>
      <c r="N24" s="264">
        <v>89</v>
      </c>
      <c r="O24" s="264">
        <v>1</v>
      </c>
      <c r="P24" s="264">
        <v>43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7" customHeight="1" x14ac:dyDescent="0.2">
      <c r="A25" s="17" t="s">
        <v>50</v>
      </c>
      <c r="B25" s="1"/>
      <c r="C25" s="1"/>
      <c r="D25" s="42"/>
      <c r="E25" s="264">
        <v>223</v>
      </c>
      <c r="F25" s="264">
        <v>184</v>
      </c>
      <c r="G25" s="264">
        <v>318</v>
      </c>
      <c r="H25" s="264">
        <v>261</v>
      </c>
      <c r="I25" s="264">
        <v>144</v>
      </c>
      <c r="J25" s="264">
        <v>127</v>
      </c>
      <c r="K25" s="264">
        <v>45</v>
      </c>
      <c r="L25" s="264">
        <v>7</v>
      </c>
      <c r="M25" s="264">
        <v>8</v>
      </c>
      <c r="N25" s="264">
        <v>25</v>
      </c>
      <c r="O25" s="264">
        <v>6</v>
      </c>
      <c r="P25" s="264">
        <v>11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">
      <c r="A26" s="13" t="s">
        <v>51</v>
      </c>
      <c r="B26" s="14"/>
      <c r="C26" s="14"/>
      <c r="D26" s="14"/>
      <c r="E26" s="256">
        <f t="shared" ref="E26:P26" si="6">SUM(E27,E28,E31,E32,E33,E34,E39)</f>
        <v>22</v>
      </c>
      <c r="F26" s="256">
        <f t="shared" si="6"/>
        <v>22</v>
      </c>
      <c r="G26" s="256">
        <f t="shared" si="6"/>
        <v>134</v>
      </c>
      <c r="H26" s="256">
        <f t="shared" si="6"/>
        <v>133</v>
      </c>
      <c r="I26" s="256">
        <f t="shared" si="6"/>
        <v>34</v>
      </c>
      <c r="J26" s="256">
        <f t="shared" si="6"/>
        <v>33</v>
      </c>
      <c r="K26" s="256">
        <f t="shared" si="6"/>
        <v>6</v>
      </c>
      <c r="L26" s="256">
        <f t="shared" si="6"/>
        <v>3</v>
      </c>
      <c r="M26" s="256">
        <f t="shared" si="6"/>
        <v>6</v>
      </c>
      <c r="N26" s="256">
        <f t="shared" si="6"/>
        <v>3</v>
      </c>
      <c r="O26" s="256">
        <f t="shared" si="6"/>
        <v>0</v>
      </c>
      <c r="P26" s="256">
        <f t="shared" si="6"/>
        <v>1</v>
      </c>
      <c r="Q26" s="2"/>
    </row>
    <row r="27" spans="1:26" ht="26.25" customHeight="1" x14ac:dyDescent="0.2">
      <c r="A27" s="43" t="s">
        <v>52</v>
      </c>
      <c r="B27" s="1" t="s">
        <v>53</v>
      </c>
      <c r="C27" s="1" t="str">
        <f>VLOOKUP(B27,serial!$C$1:$D$37,2,FALSE)</f>
        <v>BASM</v>
      </c>
      <c r="D27" s="20" t="s">
        <v>54</v>
      </c>
      <c r="E27" s="264">
        <v>5</v>
      </c>
      <c r="F27" s="264">
        <v>5</v>
      </c>
      <c r="G27" s="264">
        <v>84</v>
      </c>
      <c r="H27" s="264">
        <v>84</v>
      </c>
      <c r="I27" s="264">
        <v>10</v>
      </c>
      <c r="J27" s="264">
        <v>10</v>
      </c>
      <c r="K27" s="264">
        <v>1</v>
      </c>
      <c r="L27" s="264">
        <v>1</v>
      </c>
      <c r="M27" s="264">
        <v>1</v>
      </c>
      <c r="N27" s="264">
        <v>0</v>
      </c>
      <c r="O27" s="264">
        <v>0</v>
      </c>
      <c r="P27" s="264">
        <v>0</v>
      </c>
      <c r="Q27" s="2"/>
    </row>
    <row r="28" spans="1:26" ht="26.25" customHeight="1" x14ac:dyDescent="0.2">
      <c r="A28" s="49" t="s">
        <v>55</v>
      </c>
      <c r="B28" s="1"/>
      <c r="C28" s="1"/>
      <c r="D28" s="20"/>
      <c r="E28" s="291">
        <f t="shared" ref="E28:M28" si="7">SUM(E29,E30)</f>
        <v>9</v>
      </c>
      <c r="F28" s="291">
        <f t="shared" si="7"/>
        <v>9</v>
      </c>
      <c r="G28" s="291">
        <f t="shared" si="7"/>
        <v>27</v>
      </c>
      <c r="H28" s="291">
        <f t="shared" si="7"/>
        <v>27</v>
      </c>
      <c r="I28" s="291">
        <f t="shared" si="7"/>
        <v>5</v>
      </c>
      <c r="J28" s="291">
        <f t="shared" si="7"/>
        <v>5</v>
      </c>
      <c r="K28" s="291">
        <f t="shared" si="7"/>
        <v>1</v>
      </c>
      <c r="L28" s="291">
        <f t="shared" si="7"/>
        <v>1</v>
      </c>
      <c r="M28" s="291">
        <f t="shared" si="7"/>
        <v>1</v>
      </c>
      <c r="N28" s="291">
        <v>1</v>
      </c>
      <c r="O28" s="291">
        <v>0</v>
      </c>
      <c r="P28" s="291">
        <f>SUM(P29,P30)</f>
        <v>0</v>
      </c>
      <c r="Q28" s="2"/>
    </row>
    <row r="29" spans="1:26" ht="12.75" customHeight="1" x14ac:dyDescent="0.2">
      <c r="A29" s="17" t="s">
        <v>56</v>
      </c>
      <c r="B29" s="1" t="s">
        <v>57</v>
      </c>
      <c r="C29" s="1" t="str">
        <f>VLOOKUP(B29,serial!$C$1:$D$37,2,FALSE)</f>
        <v>BE_RTS</v>
      </c>
      <c r="D29" s="1" t="s">
        <v>58</v>
      </c>
      <c r="E29" s="298">
        <v>1</v>
      </c>
      <c r="F29" s="298">
        <v>1</v>
      </c>
      <c r="G29" s="298">
        <v>24</v>
      </c>
      <c r="H29" s="298">
        <v>24</v>
      </c>
      <c r="I29" s="298">
        <v>5</v>
      </c>
      <c r="J29" s="298">
        <v>5</v>
      </c>
      <c r="K29" s="298">
        <v>1</v>
      </c>
      <c r="L29" s="298">
        <v>1</v>
      </c>
      <c r="M29" s="298">
        <v>1</v>
      </c>
      <c r="N29" s="298">
        <v>0</v>
      </c>
      <c r="O29" s="298"/>
      <c r="P29" s="298"/>
      <c r="Q29" s="2"/>
    </row>
    <row r="30" spans="1:26" ht="12.75" customHeight="1" x14ac:dyDescent="0.2">
      <c r="A30" s="17" t="s">
        <v>59</v>
      </c>
      <c r="B30" s="1" t="s">
        <v>60</v>
      </c>
      <c r="C30" s="1" t="str">
        <f>VLOOKUP(B30,serial!$C$1:$D$37,2,FALSE)</f>
        <v>BE_R</v>
      </c>
      <c r="D30" s="1" t="s">
        <v>61</v>
      </c>
      <c r="E30" s="292">
        <v>8</v>
      </c>
      <c r="F30" s="292">
        <v>8</v>
      </c>
      <c r="G30" s="292">
        <v>3</v>
      </c>
      <c r="H30" s="292">
        <v>3</v>
      </c>
      <c r="I30" s="292">
        <v>0</v>
      </c>
      <c r="J30" s="292">
        <v>0</v>
      </c>
      <c r="K30" s="292">
        <v>0</v>
      </c>
      <c r="L30" s="292">
        <v>0</v>
      </c>
      <c r="M30" s="292">
        <v>0</v>
      </c>
      <c r="N30" s="292">
        <v>0</v>
      </c>
      <c r="O30" s="292">
        <v>0</v>
      </c>
      <c r="P30" s="292">
        <v>0</v>
      </c>
      <c r="Q30" s="2"/>
    </row>
    <row r="31" spans="1:26" ht="12.75" customHeight="1" x14ac:dyDescent="0.2">
      <c r="A31" s="48" t="s">
        <v>62</v>
      </c>
      <c r="B31" s="1" t="s">
        <v>63</v>
      </c>
      <c r="C31" s="1" t="str">
        <f>VLOOKUP(B31,serial!$C$1:$D$37,2,FALSE)</f>
        <v>AGEPI</v>
      </c>
      <c r="D31" s="1" t="s">
        <v>64</v>
      </c>
      <c r="E31" s="298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2"/>
    </row>
    <row r="32" spans="1:26" ht="26.25" customHeight="1" x14ac:dyDescent="0.2">
      <c r="A32" s="43" t="s">
        <v>65</v>
      </c>
      <c r="B32" s="1" t="s">
        <v>66</v>
      </c>
      <c r="C32" s="1" t="str">
        <f>VLOOKUP(B32,serial!$C$1:$D$37,2,FALSE)</f>
        <v>CNIRN</v>
      </c>
      <c r="D32" s="1" t="s">
        <v>67</v>
      </c>
      <c r="E32" s="292">
        <v>1</v>
      </c>
      <c r="F32" s="292">
        <v>1</v>
      </c>
      <c r="G32" s="292">
        <v>9</v>
      </c>
      <c r="H32" s="292">
        <v>9</v>
      </c>
      <c r="I32" s="292">
        <v>8</v>
      </c>
      <c r="J32" s="292">
        <v>8</v>
      </c>
      <c r="K32" s="292">
        <v>1</v>
      </c>
      <c r="L32" s="292">
        <v>0</v>
      </c>
      <c r="M32" s="292">
        <v>0</v>
      </c>
      <c r="N32" s="292">
        <v>0</v>
      </c>
      <c r="O32" s="292">
        <v>0</v>
      </c>
      <c r="P32" s="292">
        <v>0</v>
      </c>
      <c r="Q32" s="2"/>
    </row>
    <row r="33" spans="1:17" ht="12.75" customHeight="1" x14ac:dyDescent="0.2">
      <c r="A33" s="43" t="s">
        <v>68</v>
      </c>
      <c r="B33" s="1" t="s">
        <v>69</v>
      </c>
      <c r="C33" s="1" t="str">
        <f>VLOOKUP(B33,serial!$C$1:$D$37,2,FALSE)</f>
        <v>BPRM</v>
      </c>
      <c r="D33" s="1" t="s">
        <v>70</v>
      </c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2"/>
    </row>
    <row r="34" spans="1:17" ht="12.75" customHeight="1" x14ac:dyDescent="0.2">
      <c r="A34" s="49" t="s">
        <v>71</v>
      </c>
      <c r="B34" s="1"/>
      <c r="C34" s="1"/>
      <c r="D34" s="1"/>
      <c r="E34" s="312">
        <f t="shared" ref="E34:P34" si="8">E37</f>
        <v>6</v>
      </c>
      <c r="F34" s="312">
        <f t="shared" si="8"/>
        <v>6</v>
      </c>
      <c r="G34" s="312">
        <f t="shared" si="8"/>
        <v>13</v>
      </c>
      <c r="H34" s="312">
        <f t="shared" si="8"/>
        <v>12</v>
      </c>
      <c r="I34" s="312">
        <f t="shared" si="8"/>
        <v>10</v>
      </c>
      <c r="J34" s="312">
        <f t="shared" si="8"/>
        <v>9</v>
      </c>
      <c r="K34" s="312">
        <f t="shared" si="8"/>
        <v>3</v>
      </c>
      <c r="L34" s="312">
        <f t="shared" si="8"/>
        <v>1</v>
      </c>
      <c r="M34" s="312">
        <f t="shared" si="8"/>
        <v>2</v>
      </c>
      <c r="N34" s="312">
        <f t="shared" si="8"/>
        <v>2</v>
      </c>
      <c r="O34" s="312">
        <f t="shared" si="8"/>
        <v>0</v>
      </c>
      <c r="P34" s="312">
        <f t="shared" si="8"/>
        <v>1</v>
      </c>
      <c r="Q34" s="2"/>
    </row>
    <row r="35" spans="1:17" ht="25.5" customHeight="1" x14ac:dyDescent="0.2">
      <c r="A35" s="54" t="s">
        <v>72</v>
      </c>
      <c r="B35" s="1" t="s">
        <v>73</v>
      </c>
      <c r="C35" s="1" t="str">
        <f>VLOOKUP(B35,serial!$C$1:$D$37,2,FALSE)</f>
        <v>BM_USM</v>
      </c>
      <c r="D35" s="1" t="s">
        <v>74</v>
      </c>
      <c r="E35" s="292">
        <v>1</v>
      </c>
      <c r="F35" s="292">
        <v>1</v>
      </c>
      <c r="G35" s="292">
        <v>81</v>
      </c>
      <c r="H35" s="292">
        <v>81</v>
      </c>
      <c r="I35" s="292">
        <v>36</v>
      </c>
      <c r="J35" s="292">
        <v>36</v>
      </c>
      <c r="K35" s="292">
        <v>9</v>
      </c>
      <c r="L35" s="292">
        <v>5</v>
      </c>
      <c r="M35" s="292">
        <v>3</v>
      </c>
      <c r="N35" s="292">
        <v>1</v>
      </c>
      <c r="O35" s="292">
        <v>0</v>
      </c>
      <c r="P35" s="292">
        <v>4</v>
      </c>
      <c r="Q35" s="2"/>
    </row>
    <row r="36" spans="1:17" ht="40.5" customHeight="1" x14ac:dyDescent="0.2">
      <c r="A36" s="55" t="s">
        <v>75</v>
      </c>
      <c r="B36" s="1" t="s">
        <v>76</v>
      </c>
      <c r="C36" s="1" t="str">
        <f>VLOOKUP(B36,serial!$C$1:$D$37,2,FALSE)</f>
        <v>BM_S</v>
      </c>
      <c r="D36" s="1" t="s">
        <v>77</v>
      </c>
      <c r="E36" s="292">
        <v>5</v>
      </c>
      <c r="F36" s="292">
        <v>5</v>
      </c>
      <c r="G36" s="292">
        <v>20</v>
      </c>
      <c r="H36" s="292">
        <v>20</v>
      </c>
      <c r="I36" s="292">
        <v>16</v>
      </c>
      <c r="J36" s="292">
        <v>16</v>
      </c>
      <c r="K36" s="292">
        <v>1</v>
      </c>
      <c r="L36" s="292">
        <v>0</v>
      </c>
      <c r="M36" s="292">
        <v>0</v>
      </c>
      <c r="N36" s="292">
        <v>2</v>
      </c>
      <c r="O36" s="292">
        <v>6</v>
      </c>
      <c r="P36" s="292">
        <v>0</v>
      </c>
      <c r="Q36" s="2"/>
    </row>
    <row r="37" spans="1:17" ht="25.5" customHeight="1" x14ac:dyDescent="0.2">
      <c r="A37" s="55" t="s">
        <v>78</v>
      </c>
      <c r="B37" s="1" t="s">
        <v>79</v>
      </c>
      <c r="C37" s="1" t="str">
        <f>VLOOKUP(B37,serial!$C$1:$D$37,2,FALSE)</f>
        <v>BM_R</v>
      </c>
      <c r="D37" s="1" t="s">
        <v>80</v>
      </c>
      <c r="E37" s="292">
        <v>6</v>
      </c>
      <c r="F37" s="292">
        <v>6</v>
      </c>
      <c r="G37" s="292">
        <v>13</v>
      </c>
      <c r="H37" s="292">
        <v>12</v>
      </c>
      <c r="I37" s="292">
        <v>10</v>
      </c>
      <c r="J37" s="292">
        <v>9</v>
      </c>
      <c r="K37" s="292">
        <v>3</v>
      </c>
      <c r="L37" s="292">
        <v>1</v>
      </c>
      <c r="M37" s="292">
        <v>2</v>
      </c>
      <c r="N37" s="292">
        <v>2</v>
      </c>
      <c r="O37" s="292">
        <v>0</v>
      </c>
      <c r="P37" s="292">
        <v>1</v>
      </c>
      <c r="Q37" s="2"/>
    </row>
    <row r="38" spans="1:17" ht="15.75" customHeight="1" x14ac:dyDescent="0.2">
      <c r="A38" s="56" t="s">
        <v>81</v>
      </c>
      <c r="B38" s="1"/>
      <c r="C38" s="1"/>
      <c r="D38" s="1"/>
      <c r="E38" s="301">
        <f t="shared" ref="E38:P38" si="9">SUM(E35:E37)</f>
        <v>12</v>
      </c>
      <c r="F38" s="301">
        <f t="shared" si="9"/>
        <v>12</v>
      </c>
      <c r="G38" s="301">
        <f t="shared" si="9"/>
        <v>114</v>
      </c>
      <c r="H38" s="301">
        <f t="shared" si="9"/>
        <v>113</v>
      </c>
      <c r="I38" s="301">
        <f t="shared" si="9"/>
        <v>62</v>
      </c>
      <c r="J38" s="301">
        <f t="shared" si="9"/>
        <v>61</v>
      </c>
      <c r="K38" s="301">
        <f t="shared" si="9"/>
        <v>13</v>
      </c>
      <c r="L38" s="301">
        <f t="shared" si="9"/>
        <v>6</v>
      </c>
      <c r="M38" s="301">
        <f t="shared" si="9"/>
        <v>5</v>
      </c>
      <c r="N38" s="301">
        <f t="shared" si="9"/>
        <v>5</v>
      </c>
      <c r="O38" s="301">
        <f t="shared" si="9"/>
        <v>6</v>
      </c>
      <c r="P38" s="301">
        <f t="shared" si="9"/>
        <v>5</v>
      </c>
      <c r="Q38" s="2"/>
    </row>
    <row r="39" spans="1:17" ht="12.75" customHeight="1" x14ac:dyDescent="0.2">
      <c r="A39" s="57" t="s">
        <v>82</v>
      </c>
      <c r="B39" s="45"/>
      <c r="C39" s="45"/>
      <c r="D39" s="45"/>
      <c r="E39" s="313">
        <f t="shared" ref="E39:P39" si="10">E42</f>
        <v>1</v>
      </c>
      <c r="F39" s="313">
        <f t="shared" si="10"/>
        <v>1</v>
      </c>
      <c r="G39" s="313">
        <f t="shared" si="10"/>
        <v>1</v>
      </c>
      <c r="H39" s="313">
        <f t="shared" si="10"/>
        <v>1</v>
      </c>
      <c r="I39" s="313">
        <f t="shared" si="10"/>
        <v>1</v>
      </c>
      <c r="J39" s="313">
        <f t="shared" si="10"/>
        <v>1</v>
      </c>
      <c r="K39" s="313">
        <f t="shared" si="10"/>
        <v>0</v>
      </c>
      <c r="L39" s="313">
        <f t="shared" si="10"/>
        <v>0</v>
      </c>
      <c r="M39" s="313">
        <f t="shared" si="10"/>
        <v>2</v>
      </c>
      <c r="N39" s="313">
        <f t="shared" si="10"/>
        <v>0</v>
      </c>
      <c r="O39" s="313">
        <f t="shared" si="10"/>
        <v>0</v>
      </c>
      <c r="P39" s="313">
        <f t="shared" si="10"/>
        <v>0</v>
      </c>
      <c r="Q39" s="2"/>
    </row>
    <row r="40" spans="1:17" ht="25.5" customHeight="1" x14ac:dyDescent="0.2">
      <c r="A40" s="17" t="s">
        <v>83</v>
      </c>
      <c r="B40" s="1" t="s">
        <v>84</v>
      </c>
      <c r="C40" s="1" t="str">
        <f>VLOOKUP(B40,serial!$C$1:$D$37,2,FALSE)</f>
        <v>BA_RS</v>
      </c>
      <c r="D40" s="1" t="s">
        <v>85</v>
      </c>
      <c r="E40" s="292">
        <v>1</v>
      </c>
      <c r="F40" s="292">
        <v>1</v>
      </c>
      <c r="G40" s="292">
        <v>51</v>
      </c>
      <c r="H40" s="292">
        <v>51</v>
      </c>
      <c r="I40" s="292">
        <v>35</v>
      </c>
      <c r="J40" s="292">
        <v>35</v>
      </c>
      <c r="K40" s="292">
        <v>3</v>
      </c>
      <c r="L40" s="292">
        <v>1</v>
      </c>
      <c r="M40" s="292">
        <v>1</v>
      </c>
      <c r="N40" s="292">
        <v>1</v>
      </c>
      <c r="O40" s="292">
        <v>0</v>
      </c>
      <c r="P40" s="292">
        <v>7</v>
      </c>
      <c r="Q40" s="2"/>
    </row>
    <row r="41" spans="1:17" ht="37.5" customHeight="1" x14ac:dyDescent="0.2">
      <c r="A41" s="17" t="s">
        <v>86</v>
      </c>
      <c r="B41" s="1" t="s">
        <v>87</v>
      </c>
      <c r="C41" s="1" t="str">
        <f>VLOOKUP(B41,serial!$C$1:$D$37,2,FALSE)</f>
        <v>BA_PT</v>
      </c>
      <c r="D41" s="1" t="s">
        <v>88</v>
      </c>
      <c r="E41" s="292">
        <v>7</v>
      </c>
      <c r="F41" s="292">
        <v>7</v>
      </c>
      <c r="G41" s="292">
        <v>32</v>
      </c>
      <c r="H41" s="292">
        <v>32</v>
      </c>
      <c r="I41" s="292">
        <v>27</v>
      </c>
      <c r="J41" s="292">
        <v>27</v>
      </c>
      <c r="K41" s="292">
        <v>1</v>
      </c>
      <c r="L41" s="292">
        <v>1</v>
      </c>
      <c r="M41" s="292">
        <v>0</v>
      </c>
      <c r="N41" s="292">
        <v>2</v>
      </c>
      <c r="O41" s="292">
        <v>0</v>
      </c>
      <c r="P41" s="292">
        <v>0</v>
      </c>
      <c r="Q41" s="2"/>
    </row>
    <row r="42" spans="1:17" ht="25.5" customHeight="1" x14ac:dyDescent="0.2">
      <c r="A42" s="17" t="s">
        <v>89</v>
      </c>
      <c r="B42" s="1" t="s">
        <v>90</v>
      </c>
      <c r="C42" s="1" t="str">
        <f>VLOOKUP(B42,serial!$C$1:$D$37,2,FALSE)</f>
        <v>BA_R</v>
      </c>
      <c r="D42" s="1" t="s">
        <v>91</v>
      </c>
      <c r="E42" s="292">
        <v>1</v>
      </c>
      <c r="F42" s="292">
        <v>1</v>
      </c>
      <c r="G42" s="292">
        <v>1</v>
      </c>
      <c r="H42" s="292">
        <v>1</v>
      </c>
      <c r="I42" s="292">
        <v>1</v>
      </c>
      <c r="J42" s="292">
        <v>1</v>
      </c>
      <c r="K42" s="292">
        <v>0</v>
      </c>
      <c r="L42" s="292">
        <v>0</v>
      </c>
      <c r="M42" s="292">
        <v>2</v>
      </c>
      <c r="N42" s="292">
        <v>0</v>
      </c>
      <c r="O42" s="292">
        <v>0</v>
      </c>
      <c r="P42" s="292">
        <v>0</v>
      </c>
      <c r="Q42" s="2"/>
    </row>
    <row r="43" spans="1:17" ht="15.75" customHeight="1" x14ac:dyDescent="0.2">
      <c r="A43" s="59" t="s">
        <v>92</v>
      </c>
      <c r="B43" s="1"/>
      <c r="C43" s="1"/>
      <c r="D43" s="1"/>
      <c r="E43" s="301">
        <f t="shared" ref="E43:P43" si="11">SUM(E40:E42)</f>
        <v>9</v>
      </c>
      <c r="F43" s="301">
        <f t="shared" si="11"/>
        <v>9</v>
      </c>
      <c r="G43" s="301">
        <f t="shared" si="11"/>
        <v>84</v>
      </c>
      <c r="H43" s="301">
        <f t="shared" si="11"/>
        <v>84</v>
      </c>
      <c r="I43" s="301">
        <f t="shared" si="11"/>
        <v>63</v>
      </c>
      <c r="J43" s="301">
        <f t="shared" si="11"/>
        <v>63</v>
      </c>
      <c r="K43" s="301">
        <f t="shared" si="11"/>
        <v>4</v>
      </c>
      <c r="L43" s="301">
        <f t="shared" si="11"/>
        <v>2</v>
      </c>
      <c r="M43" s="301">
        <f t="shared" si="11"/>
        <v>3</v>
      </c>
      <c r="N43" s="314">
        <f t="shared" si="11"/>
        <v>3</v>
      </c>
      <c r="O43" s="301">
        <f t="shared" si="11"/>
        <v>0</v>
      </c>
      <c r="P43" s="301">
        <f t="shared" si="11"/>
        <v>7</v>
      </c>
      <c r="Q43" s="2"/>
    </row>
    <row r="44" spans="1:17" ht="25.5" customHeight="1" x14ac:dyDescent="0.2">
      <c r="A44" s="44" t="s">
        <v>93</v>
      </c>
      <c r="B44" s="45"/>
      <c r="C44" s="45"/>
      <c r="D44" s="45"/>
      <c r="E44" s="313">
        <f t="shared" ref="E44:P44" si="12">SUM(E45:E46)</f>
        <v>4</v>
      </c>
      <c r="F44" s="313">
        <f t="shared" si="12"/>
        <v>4</v>
      </c>
      <c r="G44" s="313">
        <f t="shared" si="12"/>
        <v>112</v>
      </c>
      <c r="H44" s="313">
        <f t="shared" si="12"/>
        <v>112</v>
      </c>
      <c r="I44" s="313">
        <f t="shared" si="12"/>
        <v>91</v>
      </c>
      <c r="J44" s="313">
        <f t="shared" si="12"/>
        <v>91</v>
      </c>
      <c r="K44" s="313">
        <f t="shared" si="12"/>
        <v>6</v>
      </c>
      <c r="L44" s="313">
        <f t="shared" si="12"/>
        <v>3</v>
      </c>
      <c r="M44" s="313">
        <f t="shared" si="12"/>
        <v>1</v>
      </c>
      <c r="N44" s="313">
        <f t="shared" si="12"/>
        <v>2</v>
      </c>
      <c r="O44" s="313">
        <f t="shared" si="12"/>
        <v>0</v>
      </c>
      <c r="P44" s="313">
        <f t="shared" si="12"/>
        <v>0</v>
      </c>
      <c r="Q44" s="2"/>
    </row>
    <row r="45" spans="1:17" ht="25.5" customHeight="1" x14ac:dyDescent="0.2">
      <c r="A45" s="54" t="s">
        <v>94</v>
      </c>
      <c r="B45" s="1" t="s">
        <v>95</v>
      </c>
      <c r="C45" s="1" t="str">
        <f>VLOOKUP(B45,serial!$C$1:$D$37,2,FALSE)</f>
        <v>BE_RM</v>
      </c>
      <c r="D45" s="1" t="s">
        <v>96</v>
      </c>
      <c r="E45" s="292">
        <v>1</v>
      </c>
      <c r="F45" s="292">
        <v>1</v>
      </c>
      <c r="G45" s="292">
        <v>70</v>
      </c>
      <c r="H45" s="292">
        <v>70</v>
      </c>
      <c r="I45" s="292">
        <v>55</v>
      </c>
      <c r="J45" s="292">
        <v>55</v>
      </c>
      <c r="K45" s="292">
        <v>2</v>
      </c>
      <c r="L45" s="292">
        <v>2</v>
      </c>
      <c r="M45" s="292">
        <v>0</v>
      </c>
      <c r="N45" s="292">
        <v>0</v>
      </c>
      <c r="O45" s="292">
        <v>0</v>
      </c>
      <c r="P45" s="292">
        <v>0</v>
      </c>
      <c r="Q45" s="2"/>
    </row>
    <row r="46" spans="1:17" ht="39" customHeight="1" x14ac:dyDescent="0.2">
      <c r="A46" s="54" t="s">
        <v>97</v>
      </c>
      <c r="B46" s="1" t="s">
        <v>98</v>
      </c>
      <c r="C46" s="1" t="str">
        <f>VLOOKUP(B46,serial!$C$1:$D$37,2,FALSE)</f>
        <v>BE_PT</v>
      </c>
      <c r="D46" s="1" t="s">
        <v>99</v>
      </c>
      <c r="E46" s="292">
        <v>3</v>
      </c>
      <c r="F46" s="292">
        <v>3</v>
      </c>
      <c r="G46" s="292">
        <v>42</v>
      </c>
      <c r="H46" s="292">
        <v>42</v>
      </c>
      <c r="I46" s="292">
        <v>36</v>
      </c>
      <c r="J46" s="292">
        <v>36</v>
      </c>
      <c r="K46" s="292">
        <v>4</v>
      </c>
      <c r="L46" s="292">
        <v>1</v>
      </c>
      <c r="M46" s="292">
        <v>1</v>
      </c>
      <c r="N46" s="292">
        <v>2</v>
      </c>
      <c r="O46" s="292">
        <v>0</v>
      </c>
      <c r="P46" s="292">
        <v>0</v>
      </c>
      <c r="Q46" s="2"/>
    </row>
    <row r="47" spans="1:17" ht="25.5" customHeight="1" x14ac:dyDescent="0.2">
      <c r="A47" s="60" t="s">
        <v>100</v>
      </c>
      <c r="B47" s="45"/>
      <c r="C47" s="45"/>
      <c r="D47" s="45"/>
      <c r="E47" s="313">
        <f t="shared" ref="E47:P47" si="13">SUM(E48:E50)</f>
        <v>47</v>
      </c>
      <c r="F47" s="313">
        <f t="shared" si="13"/>
        <v>44</v>
      </c>
      <c r="G47" s="313">
        <f t="shared" si="13"/>
        <v>251</v>
      </c>
      <c r="H47" s="313">
        <f t="shared" si="13"/>
        <v>239</v>
      </c>
      <c r="I47" s="313">
        <f t="shared" si="13"/>
        <v>191</v>
      </c>
      <c r="J47" s="313">
        <f t="shared" si="13"/>
        <v>186</v>
      </c>
      <c r="K47" s="313">
        <f t="shared" si="13"/>
        <v>10</v>
      </c>
      <c r="L47" s="313">
        <f t="shared" si="13"/>
        <v>1</v>
      </c>
      <c r="M47" s="313">
        <f t="shared" si="13"/>
        <v>5</v>
      </c>
      <c r="N47" s="313">
        <f t="shared" si="13"/>
        <v>20</v>
      </c>
      <c r="O47" s="313">
        <f t="shared" si="13"/>
        <v>0</v>
      </c>
      <c r="P47" s="313">
        <f t="shared" si="13"/>
        <v>1</v>
      </c>
      <c r="Q47" s="2"/>
    </row>
    <row r="48" spans="1:17" ht="25.5" customHeight="1" x14ac:dyDescent="0.2">
      <c r="A48" s="54" t="s">
        <v>101</v>
      </c>
      <c r="B48" s="1" t="s">
        <v>102</v>
      </c>
      <c r="C48" s="1" t="str">
        <f>VLOOKUP(B48,serial!$C$1:$D$37,2,FALSE)</f>
        <v>BT_RM</v>
      </c>
      <c r="D48" s="1" t="s">
        <v>103</v>
      </c>
      <c r="E48" s="292">
        <v>1</v>
      </c>
      <c r="F48" s="292">
        <v>1</v>
      </c>
      <c r="G48" s="292">
        <v>32</v>
      </c>
      <c r="H48" s="292">
        <v>32</v>
      </c>
      <c r="I48" s="292">
        <v>10</v>
      </c>
      <c r="J48" s="292">
        <v>10</v>
      </c>
      <c r="K48" s="292">
        <v>0</v>
      </c>
      <c r="L48" s="292">
        <v>0</v>
      </c>
      <c r="M48" s="292">
        <v>0</v>
      </c>
      <c r="N48" s="292">
        <v>0</v>
      </c>
      <c r="O48" s="292">
        <v>0</v>
      </c>
      <c r="P48" s="292">
        <v>0</v>
      </c>
      <c r="Q48" s="2"/>
    </row>
    <row r="49" spans="1:17" ht="39" customHeight="1" x14ac:dyDescent="0.2">
      <c r="A49" s="54" t="s">
        <v>104</v>
      </c>
      <c r="B49" s="1" t="s">
        <v>105</v>
      </c>
      <c r="C49" s="1" t="str">
        <f>VLOOKUP(B49,serial!$C$1:$D$37,2,FALSE)</f>
        <v>BT_PT</v>
      </c>
      <c r="D49" s="1" t="s">
        <v>106</v>
      </c>
      <c r="E49" s="292">
        <v>14</v>
      </c>
      <c r="F49" s="292">
        <v>14</v>
      </c>
      <c r="G49" s="292">
        <v>74</v>
      </c>
      <c r="H49" s="292">
        <v>68</v>
      </c>
      <c r="I49" s="292">
        <v>54</v>
      </c>
      <c r="J49" s="292">
        <v>52</v>
      </c>
      <c r="K49" s="292">
        <v>3</v>
      </c>
      <c r="L49" s="292">
        <v>1</v>
      </c>
      <c r="M49" s="292">
        <v>2</v>
      </c>
      <c r="N49" s="292">
        <v>7</v>
      </c>
      <c r="O49" s="292">
        <v>0</v>
      </c>
      <c r="P49" s="292">
        <v>1</v>
      </c>
      <c r="Q49" s="2"/>
    </row>
    <row r="50" spans="1:17" ht="25.5" customHeight="1" x14ac:dyDescent="0.2">
      <c r="A50" s="61" t="s">
        <v>107</v>
      </c>
      <c r="B50" s="1" t="s">
        <v>44</v>
      </c>
      <c r="C50" s="1" t="str">
        <f>VLOOKUP(B50,serial!$C$1:$D$37,2,FALSE)</f>
        <v>BT_SP</v>
      </c>
      <c r="D50" s="1" t="s">
        <v>108</v>
      </c>
      <c r="E50" s="292">
        <v>32</v>
      </c>
      <c r="F50" s="292">
        <v>29</v>
      </c>
      <c r="G50" s="292">
        <v>145</v>
      </c>
      <c r="H50" s="292">
        <v>139</v>
      </c>
      <c r="I50" s="292">
        <v>127</v>
      </c>
      <c r="J50" s="292">
        <v>124</v>
      </c>
      <c r="K50" s="292">
        <v>7</v>
      </c>
      <c r="L50" s="292">
        <v>0</v>
      </c>
      <c r="M50" s="292">
        <v>3</v>
      </c>
      <c r="N50" s="292">
        <v>13</v>
      </c>
      <c r="O50" s="292">
        <v>0</v>
      </c>
      <c r="P50" s="292">
        <v>0</v>
      </c>
      <c r="Q50" s="2"/>
    </row>
    <row r="51" spans="1:17" ht="25.5" customHeight="1" x14ac:dyDescent="0.2">
      <c r="A51" s="49" t="s">
        <v>109</v>
      </c>
      <c r="B51" s="1"/>
      <c r="C51" s="1"/>
      <c r="D51" s="1"/>
      <c r="E51" s="312">
        <f t="shared" ref="E51:P51" si="14">SUM(E52:E53)</f>
        <v>3</v>
      </c>
      <c r="F51" s="312">
        <f t="shared" si="14"/>
        <v>3</v>
      </c>
      <c r="G51" s="312">
        <f t="shared" si="14"/>
        <v>28</v>
      </c>
      <c r="H51" s="312">
        <f t="shared" si="14"/>
        <v>23</v>
      </c>
      <c r="I51" s="312">
        <f t="shared" si="14"/>
        <v>12</v>
      </c>
      <c r="J51" s="312">
        <f t="shared" si="14"/>
        <v>11</v>
      </c>
      <c r="K51" s="312">
        <f t="shared" si="14"/>
        <v>4</v>
      </c>
      <c r="L51" s="312">
        <f t="shared" si="14"/>
        <v>0</v>
      </c>
      <c r="M51" s="312">
        <f t="shared" si="14"/>
        <v>3</v>
      </c>
      <c r="N51" s="312">
        <f t="shared" si="14"/>
        <v>1</v>
      </c>
      <c r="O51" s="312">
        <f t="shared" si="14"/>
        <v>0</v>
      </c>
      <c r="P51" s="312">
        <f t="shared" si="14"/>
        <v>0</v>
      </c>
      <c r="Q51" s="2"/>
    </row>
    <row r="52" spans="1:17" ht="25.5" customHeight="1" x14ac:dyDescent="0.2">
      <c r="A52" s="17" t="s">
        <v>110</v>
      </c>
      <c r="B52" s="1" t="s">
        <v>111</v>
      </c>
      <c r="C52" s="1" t="str">
        <f>VLOOKUP(B52,serial!$C$1:$D$37,2,FALSE)</f>
        <v>BAM_RM</v>
      </c>
      <c r="D52" s="1" t="s">
        <v>112</v>
      </c>
      <c r="E52" s="292"/>
      <c r="F52" s="292"/>
      <c r="G52" s="292">
        <v>18</v>
      </c>
      <c r="H52" s="292">
        <v>13</v>
      </c>
      <c r="I52" s="292">
        <v>4</v>
      </c>
      <c r="J52" s="292">
        <v>3</v>
      </c>
      <c r="K52" s="292">
        <v>1</v>
      </c>
      <c r="L52" s="292">
        <v>0</v>
      </c>
      <c r="M52" s="292">
        <v>0</v>
      </c>
      <c r="N52" s="292">
        <v>0</v>
      </c>
      <c r="O52" s="292">
        <v>0</v>
      </c>
      <c r="P52" s="292">
        <v>0</v>
      </c>
      <c r="Q52" s="2"/>
    </row>
    <row r="53" spans="1:17" ht="41.25" customHeight="1" x14ac:dyDescent="0.2">
      <c r="A53" s="17" t="s">
        <v>113</v>
      </c>
      <c r="B53" s="1" t="s">
        <v>114</v>
      </c>
      <c r="C53" s="1" t="str">
        <f>VLOOKUP(B53,serial!$C$1:$D$37,2,FALSE)</f>
        <v>BAM_PT</v>
      </c>
      <c r="D53" s="1" t="s">
        <v>115</v>
      </c>
      <c r="E53" s="292">
        <v>3</v>
      </c>
      <c r="F53" s="292">
        <v>3</v>
      </c>
      <c r="G53" s="292">
        <v>10</v>
      </c>
      <c r="H53" s="292">
        <v>10</v>
      </c>
      <c r="I53" s="292">
        <v>8</v>
      </c>
      <c r="J53" s="292">
        <v>8</v>
      </c>
      <c r="K53" s="292">
        <v>3</v>
      </c>
      <c r="L53" s="292">
        <v>0</v>
      </c>
      <c r="M53" s="292">
        <v>3</v>
      </c>
      <c r="N53" s="292">
        <v>1</v>
      </c>
      <c r="O53" s="292">
        <v>0</v>
      </c>
      <c r="P53" s="292">
        <v>0</v>
      </c>
      <c r="Q53" s="2"/>
    </row>
    <row r="54" spans="1:17" ht="25.5" customHeight="1" x14ac:dyDescent="0.2">
      <c r="A54" s="62" t="s">
        <v>116</v>
      </c>
      <c r="B54" s="63"/>
      <c r="C54" s="63"/>
      <c r="D54" s="63"/>
      <c r="E54" s="302">
        <f t="shared" ref="E54:P54" si="15">E26+E17+E14+E11</f>
        <v>1909</v>
      </c>
      <c r="F54" s="302">
        <f t="shared" si="15"/>
        <v>1762</v>
      </c>
      <c r="G54" s="302">
        <f t="shared" si="15"/>
        <v>7367</v>
      </c>
      <c r="H54" s="302">
        <f t="shared" si="15"/>
        <v>6894</v>
      </c>
      <c r="I54" s="302">
        <f t="shared" si="15"/>
        <v>5423</v>
      </c>
      <c r="J54" s="302">
        <f t="shared" si="15"/>
        <v>5292</v>
      </c>
      <c r="K54" s="302">
        <f t="shared" si="15"/>
        <v>376</v>
      </c>
      <c r="L54" s="302">
        <f t="shared" si="15"/>
        <v>70</v>
      </c>
      <c r="M54" s="302">
        <f t="shared" si="15"/>
        <v>109</v>
      </c>
      <c r="N54" s="302">
        <f t="shared" si="15"/>
        <v>1374</v>
      </c>
      <c r="O54" s="302">
        <f t="shared" si="15"/>
        <v>50</v>
      </c>
      <c r="P54" s="302">
        <f t="shared" si="15"/>
        <v>762</v>
      </c>
      <c r="Q54" s="2"/>
    </row>
    <row r="55" spans="1:17" ht="12.75" customHeight="1" x14ac:dyDescent="0.2">
      <c r="A55" s="2"/>
      <c r="B55" s="2"/>
      <c r="C55" s="2"/>
      <c r="D55" s="2"/>
      <c r="E55" s="20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2.75" customHeight="1" x14ac:dyDescent="0.2">
      <c r="A56" s="2"/>
      <c r="B56" s="2"/>
      <c r="C56" s="2"/>
      <c r="D56" s="2"/>
      <c r="E56" s="200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2.75" customHeight="1" x14ac:dyDescent="0.2">
      <c r="A57" s="2"/>
      <c r="B57" s="2"/>
      <c r="C57" s="2"/>
      <c r="D57" s="2"/>
      <c r="E57" s="200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12.75" customHeight="1" x14ac:dyDescent="0.2">
      <c r="A58" s="2"/>
      <c r="B58" s="2"/>
      <c r="C58" s="2"/>
      <c r="D58" s="2"/>
      <c r="E58" s="20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2.75" customHeight="1" x14ac:dyDescent="0.2">
      <c r="A59" s="2"/>
      <c r="B59" s="2"/>
      <c r="C59" s="2"/>
      <c r="D59" s="2"/>
      <c r="E59" s="20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2.75" customHeight="1" x14ac:dyDescent="0.2">
      <c r="A60" s="2"/>
      <c r="B60" s="2"/>
      <c r="C60" s="2"/>
      <c r="D60" s="2"/>
      <c r="E60" s="20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2.75" customHeight="1" x14ac:dyDescent="0.2">
      <c r="A61" s="2"/>
      <c r="B61" s="2"/>
      <c r="C61" s="2"/>
      <c r="D61" s="2"/>
      <c r="E61" s="20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12.75" customHeight="1" x14ac:dyDescent="0.2">
      <c r="A62" s="2"/>
      <c r="B62" s="2"/>
      <c r="C62" s="2"/>
      <c r="D62" s="2"/>
      <c r="E62" s="20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2.75" customHeight="1" x14ac:dyDescent="0.2">
      <c r="A63" s="2"/>
      <c r="B63" s="2"/>
      <c r="C63" s="2"/>
      <c r="D63" s="2"/>
      <c r="E63" s="20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2.75" customHeight="1" x14ac:dyDescent="0.2">
      <c r="A64" s="2"/>
      <c r="B64" s="2"/>
      <c r="C64" s="2"/>
      <c r="D64" s="2"/>
      <c r="E64" s="20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2.75" customHeight="1" x14ac:dyDescent="0.2">
      <c r="A65" s="2"/>
      <c r="B65" s="2"/>
      <c r="C65" s="2"/>
      <c r="D65" s="2"/>
      <c r="E65" s="20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2.75" customHeight="1" x14ac:dyDescent="0.2">
      <c r="A66" s="2"/>
      <c r="B66" s="2"/>
      <c r="C66" s="2"/>
      <c r="D66" s="2"/>
      <c r="E66" s="20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2.75" customHeight="1" x14ac:dyDescent="0.2">
      <c r="A67" s="2"/>
      <c r="B67" s="2"/>
      <c r="C67" s="2"/>
      <c r="D67" s="2"/>
      <c r="E67" s="20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2.75" customHeight="1" x14ac:dyDescent="0.2">
      <c r="A68" s="2"/>
      <c r="B68" s="2"/>
      <c r="C68" s="2"/>
      <c r="D68" s="2"/>
      <c r="E68" s="20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2.75" customHeight="1" x14ac:dyDescent="0.2">
      <c r="A69" s="2"/>
      <c r="B69" s="2"/>
      <c r="C69" s="2"/>
      <c r="D69" s="2"/>
      <c r="E69" s="20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2.75" customHeight="1" x14ac:dyDescent="0.2">
      <c r="A70" s="2"/>
      <c r="B70" s="2"/>
      <c r="C70" s="2"/>
      <c r="D70" s="2"/>
      <c r="E70" s="200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12.75" customHeight="1" x14ac:dyDescent="0.2">
      <c r="A71" s="2"/>
      <c r="B71" s="2"/>
      <c r="C71" s="2"/>
      <c r="D71" s="2"/>
      <c r="E71" s="200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12.75" customHeight="1" x14ac:dyDescent="0.2">
      <c r="A72" s="2"/>
      <c r="B72" s="2"/>
      <c r="C72" s="2"/>
      <c r="D72" s="2"/>
      <c r="E72" s="20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2.75" customHeight="1" x14ac:dyDescent="0.2">
      <c r="A73" s="2"/>
      <c r="B73" s="2"/>
      <c r="C73" s="2"/>
      <c r="D73" s="2"/>
      <c r="E73" s="20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12.75" customHeight="1" x14ac:dyDescent="0.2">
      <c r="A74" s="2"/>
      <c r="B74" s="2"/>
      <c r="C74" s="2"/>
      <c r="D74" s="2"/>
      <c r="E74" s="20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12.75" customHeight="1" x14ac:dyDescent="0.2">
      <c r="A75" s="2"/>
      <c r="B75" s="2"/>
      <c r="C75" s="2"/>
      <c r="D75" s="2"/>
      <c r="E75" s="20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12.75" customHeight="1" x14ac:dyDescent="0.2">
      <c r="A76" s="2"/>
      <c r="B76" s="2"/>
      <c r="C76" s="2"/>
      <c r="D76" s="2"/>
      <c r="E76" s="20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2.75" customHeight="1" x14ac:dyDescent="0.2">
      <c r="A77" s="2"/>
      <c r="B77" s="2"/>
      <c r="C77" s="2"/>
      <c r="D77" s="2"/>
      <c r="E77" s="20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12.75" customHeight="1" x14ac:dyDescent="0.2">
      <c r="A78" s="2"/>
      <c r="B78" s="2"/>
      <c r="C78" s="2"/>
      <c r="D78" s="2"/>
      <c r="E78" s="200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12.75" customHeight="1" x14ac:dyDescent="0.2">
      <c r="A79" s="2"/>
      <c r="B79" s="2"/>
      <c r="C79" s="2"/>
      <c r="D79" s="2"/>
      <c r="E79" s="20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2.75" customHeight="1" x14ac:dyDescent="0.2">
      <c r="A80" s="2"/>
      <c r="B80" s="2"/>
      <c r="C80" s="2"/>
      <c r="D80" s="2"/>
      <c r="E80" s="20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12.75" customHeight="1" x14ac:dyDescent="0.2">
      <c r="A81" s="2"/>
      <c r="B81" s="2"/>
      <c r="C81" s="2"/>
      <c r="D81" s="2"/>
      <c r="E81" s="20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12.75" customHeight="1" x14ac:dyDescent="0.2">
      <c r="A82" s="2"/>
      <c r="B82" s="2"/>
      <c r="C82" s="2"/>
      <c r="D82" s="2"/>
      <c r="E82" s="20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12.75" customHeight="1" x14ac:dyDescent="0.2">
      <c r="A83" s="2"/>
      <c r="B83" s="2"/>
      <c r="C83" s="2"/>
      <c r="D83" s="2"/>
      <c r="E83" s="20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2.75" customHeight="1" x14ac:dyDescent="0.2">
      <c r="A84" s="2"/>
      <c r="B84" s="2"/>
      <c r="C84" s="2"/>
      <c r="D84" s="2"/>
      <c r="E84" s="200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12.75" customHeight="1" x14ac:dyDescent="0.2">
      <c r="A85" s="2"/>
      <c r="B85" s="2"/>
      <c r="C85" s="2"/>
      <c r="D85" s="2"/>
      <c r="E85" s="200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12.75" customHeight="1" x14ac:dyDescent="0.2">
      <c r="A86" s="2"/>
      <c r="B86" s="2"/>
      <c r="C86" s="2"/>
      <c r="D86" s="2"/>
      <c r="E86" s="20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12.75" customHeight="1" x14ac:dyDescent="0.2">
      <c r="A87" s="2"/>
      <c r="B87" s="2"/>
      <c r="C87" s="2"/>
      <c r="D87" s="2"/>
      <c r="E87" s="20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12.75" customHeight="1" x14ac:dyDescent="0.2">
      <c r="A88" s="2"/>
      <c r="B88" s="2"/>
      <c r="C88" s="2"/>
      <c r="D88" s="2"/>
      <c r="E88" s="20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12.75" customHeight="1" x14ac:dyDescent="0.2">
      <c r="A89" s="2"/>
      <c r="B89" s="2"/>
      <c r="C89" s="2"/>
      <c r="D89" s="2"/>
      <c r="E89" s="20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12.75" customHeight="1" x14ac:dyDescent="0.2">
      <c r="A90" s="2"/>
      <c r="B90" s="2"/>
      <c r="C90" s="2"/>
      <c r="D90" s="2"/>
      <c r="E90" s="200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12.75" customHeight="1" x14ac:dyDescent="0.2">
      <c r="A91" s="2"/>
      <c r="B91" s="2"/>
      <c r="C91" s="2"/>
      <c r="D91" s="2"/>
      <c r="E91" s="200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12.75" customHeight="1" x14ac:dyDescent="0.2">
      <c r="A92" s="2"/>
      <c r="B92" s="2"/>
      <c r="C92" s="2"/>
      <c r="D92" s="2"/>
      <c r="E92" s="200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12.75" customHeight="1" x14ac:dyDescent="0.2">
      <c r="A93" s="2"/>
      <c r="B93" s="2"/>
      <c r="C93" s="2"/>
      <c r="D93" s="2"/>
      <c r="E93" s="20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2.75" customHeight="1" x14ac:dyDescent="0.2">
      <c r="A94" s="2"/>
      <c r="B94" s="2"/>
      <c r="C94" s="2"/>
      <c r="D94" s="2"/>
      <c r="E94" s="200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12.75" customHeight="1" x14ac:dyDescent="0.2">
      <c r="A95" s="2"/>
      <c r="B95" s="2"/>
      <c r="C95" s="2"/>
      <c r="D95" s="2"/>
      <c r="E95" s="20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12.75" customHeight="1" x14ac:dyDescent="0.2">
      <c r="A96" s="2"/>
      <c r="B96" s="2"/>
      <c r="C96" s="2"/>
      <c r="D96" s="2"/>
      <c r="E96" s="20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2.75" customHeight="1" x14ac:dyDescent="0.2">
      <c r="A97" s="2"/>
      <c r="B97" s="2"/>
      <c r="C97" s="2"/>
      <c r="D97" s="2"/>
      <c r="E97" s="20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2.75" customHeight="1" x14ac:dyDescent="0.2">
      <c r="A98" s="2"/>
      <c r="B98" s="2"/>
      <c r="C98" s="2"/>
      <c r="D98" s="2"/>
      <c r="E98" s="200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12.75" customHeight="1" x14ac:dyDescent="0.2">
      <c r="A99" s="2"/>
      <c r="B99" s="2"/>
      <c r="C99" s="2"/>
      <c r="D99" s="2"/>
      <c r="E99" s="200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2.75" customHeight="1" x14ac:dyDescent="0.2">
      <c r="A100" s="2"/>
      <c r="B100" s="2"/>
      <c r="C100" s="2"/>
      <c r="D100" s="2"/>
      <c r="E100" s="20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2.75" customHeight="1" x14ac:dyDescent="0.2">
      <c r="A101" s="2"/>
      <c r="B101" s="2"/>
      <c r="C101" s="2"/>
      <c r="D101" s="2"/>
      <c r="E101" s="20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2.75" customHeight="1" x14ac:dyDescent="0.2">
      <c r="A102" s="2"/>
      <c r="B102" s="2"/>
      <c r="C102" s="2"/>
      <c r="D102" s="2"/>
      <c r="E102" s="20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2.75" customHeight="1" x14ac:dyDescent="0.2">
      <c r="A103" s="2"/>
      <c r="B103" s="2"/>
      <c r="C103" s="2"/>
      <c r="D103" s="2"/>
      <c r="E103" s="20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2.75" customHeight="1" x14ac:dyDescent="0.2">
      <c r="A104" s="2"/>
      <c r="B104" s="2"/>
      <c r="C104" s="2"/>
      <c r="D104" s="2"/>
      <c r="E104" s="200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2.75" customHeight="1" x14ac:dyDescent="0.2">
      <c r="A105" s="2"/>
      <c r="B105" s="2"/>
      <c r="C105" s="2"/>
      <c r="D105" s="2"/>
      <c r="E105" s="200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2.75" customHeight="1" x14ac:dyDescent="0.2">
      <c r="A106" s="2"/>
      <c r="B106" s="2"/>
      <c r="C106" s="2"/>
      <c r="D106" s="2"/>
      <c r="E106" s="200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2.75" customHeight="1" x14ac:dyDescent="0.2">
      <c r="A107" s="2"/>
      <c r="B107" s="2"/>
      <c r="C107" s="2"/>
      <c r="D107" s="2"/>
      <c r="E107" s="200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2.75" customHeight="1" x14ac:dyDescent="0.2">
      <c r="A108" s="2"/>
      <c r="B108" s="2"/>
      <c r="C108" s="2"/>
      <c r="D108" s="2"/>
      <c r="E108" s="20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2.75" customHeight="1" x14ac:dyDescent="0.2">
      <c r="A109" s="2"/>
      <c r="B109" s="2"/>
      <c r="C109" s="2"/>
      <c r="D109" s="2"/>
      <c r="E109" s="20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2.75" customHeight="1" x14ac:dyDescent="0.2">
      <c r="A110" s="2"/>
      <c r="B110" s="2"/>
      <c r="C110" s="2"/>
      <c r="D110" s="2"/>
      <c r="E110" s="20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2.75" customHeight="1" x14ac:dyDescent="0.2">
      <c r="A111" s="2"/>
      <c r="B111" s="2"/>
      <c r="C111" s="2"/>
      <c r="D111" s="2"/>
      <c r="E111" s="20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2.75" customHeight="1" x14ac:dyDescent="0.2">
      <c r="A112" s="2"/>
      <c r="B112" s="2"/>
      <c r="C112" s="2"/>
      <c r="D112" s="2"/>
      <c r="E112" s="200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2.75" customHeight="1" x14ac:dyDescent="0.2">
      <c r="A113" s="2"/>
      <c r="B113" s="2"/>
      <c r="C113" s="2"/>
      <c r="D113" s="2"/>
      <c r="E113" s="200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2.75" customHeight="1" x14ac:dyDescent="0.2">
      <c r="A114" s="2"/>
      <c r="B114" s="2"/>
      <c r="C114" s="2"/>
      <c r="D114" s="2"/>
      <c r="E114" s="20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2.75" customHeight="1" x14ac:dyDescent="0.2">
      <c r="A115" s="2"/>
      <c r="B115" s="2"/>
      <c r="C115" s="2"/>
      <c r="D115" s="2"/>
      <c r="E115" s="20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2.75" customHeight="1" x14ac:dyDescent="0.2">
      <c r="A116" s="2"/>
      <c r="B116" s="2"/>
      <c r="C116" s="2"/>
      <c r="D116" s="2"/>
      <c r="E116" s="20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2.75" customHeight="1" x14ac:dyDescent="0.2">
      <c r="A117" s="2"/>
      <c r="B117" s="2"/>
      <c r="C117" s="2"/>
      <c r="D117" s="2"/>
      <c r="E117" s="20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2.75" customHeight="1" x14ac:dyDescent="0.2">
      <c r="A118" s="2"/>
      <c r="B118" s="2"/>
      <c r="C118" s="2"/>
      <c r="D118" s="2"/>
      <c r="E118" s="20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2.75" customHeight="1" x14ac:dyDescent="0.2">
      <c r="A119" s="2"/>
      <c r="B119" s="2"/>
      <c r="C119" s="2"/>
      <c r="D119" s="2"/>
      <c r="E119" s="20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2.75" customHeight="1" x14ac:dyDescent="0.2">
      <c r="A120" s="2"/>
      <c r="B120" s="2"/>
      <c r="C120" s="2"/>
      <c r="D120" s="2"/>
      <c r="E120" s="20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2.75" customHeight="1" x14ac:dyDescent="0.2">
      <c r="A121" s="2"/>
      <c r="B121" s="2"/>
      <c r="C121" s="2"/>
      <c r="D121" s="2"/>
      <c r="E121" s="20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2.75" customHeight="1" x14ac:dyDescent="0.2">
      <c r="A122" s="2"/>
      <c r="B122" s="2"/>
      <c r="C122" s="2"/>
      <c r="D122" s="2"/>
      <c r="E122" s="20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2.75" customHeight="1" x14ac:dyDescent="0.2">
      <c r="A123" s="2"/>
      <c r="B123" s="2"/>
      <c r="C123" s="2"/>
      <c r="D123" s="2"/>
      <c r="E123" s="20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2.75" customHeight="1" x14ac:dyDescent="0.2">
      <c r="A124" s="2"/>
      <c r="B124" s="2"/>
      <c r="C124" s="2"/>
      <c r="D124" s="2"/>
      <c r="E124" s="20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2.75" customHeight="1" x14ac:dyDescent="0.2">
      <c r="A125" s="2"/>
      <c r="B125" s="2"/>
      <c r="C125" s="2"/>
      <c r="D125" s="2"/>
      <c r="E125" s="20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2.75" customHeight="1" x14ac:dyDescent="0.2">
      <c r="A126" s="2"/>
      <c r="B126" s="2"/>
      <c r="C126" s="2"/>
      <c r="D126" s="2"/>
      <c r="E126" s="200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2.75" customHeight="1" x14ac:dyDescent="0.2">
      <c r="A127" s="2"/>
      <c r="B127" s="2"/>
      <c r="C127" s="2"/>
      <c r="D127" s="2"/>
      <c r="E127" s="200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2.75" customHeight="1" x14ac:dyDescent="0.2">
      <c r="A128" s="2"/>
      <c r="B128" s="2"/>
      <c r="C128" s="2"/>
      <c r="D128" s="2"/>
      <c r="E128" s="20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2.75" customHeight="1" x14ac:dyDescent="0.2">
      <c r="A129" s="2"/>
      <c r="B129" s="2"/>
      <c r="C129" s="2"/>
      <c r="D129" s="2"/>
      <c r="E129" s="20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2.75" customHeight="1" x14ac:dyDescent="0.2">
      <c r="A130" s="2"/>
      <c r="B130" s="2"/>
      <c r="C130" s="2"/>
      <c r="D130" s="2"/>
      <c r="E130" s="20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2.75" customHeight="1" x14ac:dyDescent="0.2">
      <c r="A131" s="2"/>
      <c r="B131" s="2"/>
      <c r="C131" s="2"/>
      <c r="D131" s="2"/>
      <c r="E131" s="20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2.75" customHeight="1" x14ac:dyDescent="0.2">
      <c r="A132" s="2"/>
      <c r="B132" s="2"/>
      <c r="C132" s="2"/>
      <c r="D132" s="2"/>
      <c r="E132" s="20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2.75" customHeight="1" x14ac:dyDescent="0.2">
      <c r="A133" s="2"/>
      <c r="B133" s="2"/>
      <c r="C133" s="2"/>
      <c r="D133" s="2"/>
      <c r="E133" s="20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2.75" customHeight="1" x14ac:dyDescent="0.2">
      <c r="A134" s="2"/>
      <c r="B134" s="2"/>
      <c r="C134" s="2"/>
      <c r="D134" s="2"/>
      <c r="E134" s="20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2.75" customHeight="1" x14ac:dyDescent="0.2">
      <c r="A135" s="2"/>
      <c r="B135" s="2"/>
      <c r="C135" s="2"/>
      <c r="D135" s="2"/>
      <c r="E135" s="20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2.75" customHeight="1" x14ac:dyDescent="0.2">
      <c r="A136" s="2"/>
      <c r="B136" s="2"/>
      <c r="C136" s="2"/>
      <c r="D136" s="2"/>
      <c r="E136" s="20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2.75" customHeight="1" x14ac:dyDescent="0.2">
      <c r="A137" s="2"/>
      <c r="B137" s="2"/>
      <c r="C137" s="2"/>
      <c r="D137" s="2"/>
      <c r="E137" s="20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2.75" customHeight="1" x14ac:dyDescent="0.2">
      <c r="A138" s="2"/>
      <c r="B138" s="2"/>
      <c r="C138" s="2"/>
      <c r="D138" s="2"/>
      <c r="E138" s="20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2.75" customHeight="1" x14ac:dyDescent="0.2">
      <c r="A139" s="2"/>
      <c r="B139" s="2"/>
      <c r="C139" s="2"/>
      <c r="D139" s="2"/>
      <c r="E139" s="20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2.75" customHeight="1" x14ac:dyDescent="0.2">
      <c r="A140" s="2"/>
      <c r="B140" s="2"/>
      <c r="C140" s="2"/>
      <c r="D140" s="2"/>
      <c r="E140" s="200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2.75" customHeight="1" x14ac:dyDescent="0.2">
      <c r="A141" s="2"/>
      <c r="B141" s="2"/>
      <c r="C141" s="2"/>
      <c r="D141" s="2"/>
      <c r="E141" s="200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2.75" customHeight="1" x14ac:dyDescent="0.2">
      <c r="A142" s="2"/>
      <c r="B142" s="2"/>
      <c r="C142" s="2"/>
      <c r="D142" s="2"/>
      <c r="E142" s="20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2.75" customHeight="1" x14ac:dyDescent="0.2">
      <c r="A143" s="2"/>
      <c r="B143" s="2"/>
      <c r="C143" s="2"/>
      <c r="D143" s="2"/>
      <c r="E143" s="20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2.75" customHeight="1" x14ac:dyDescent="0.2">
      <c r="A144" s="2"/>
      <c r="B144" s="2"/>
      <c r="C144" s="2"/>
      <c r="D144" s="2"/>
      <c r="E144" s="20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2.75" customHeight="1" x14ac:dyDescent="0.2">
      <c r="A145" s="2"/>
      <c r="B145" s="2"/>
      <c r="C145" s="2"/>
      <c r="D145" s="2"/>
      <c r="E145" s="20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2.75" customHeight="1" x14ac:dyDescent="0.2">
      <c r="A146" s="2"/>
      <c r="B146" s="2"/>
      <c r="C146" s="2"/>
      <c r="D146" s="2"/>
      <c r="E146" s="200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2.75" customHeight="1" x14ac:dyDescent="0.2">
      <c r="A147" s="2"/>
      <c r="B147" s="2"/>
      <c r="C147" s="2"/>
      <c r="D147" s="2"/>
      <c r="E147" s="200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2.75" customHeight="1" x14ac:dyDescent="0.2">
      <c r="A148" s="2"/>
      <c r="B148" s="2"/>
      <c r="C148" s="2"/>
      <c r="D148" s="2"/>
      <c r="E148" s="200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2.75" customHeight="1" x14ac:dyDescent="0.2">
      <c r="A149" s="2"/>
      <c r="B149" s="2"/>
      <c r="C149" s="2"/>
      <c r="D149" s="2"/>
      <c r="E149" s="200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2.75" customHeight="1" x14ac:dyDescent="0.2">
      <c r="A150" s="2"/>
      <c r="B150" s="2"/>
      <c r="C150" s="2"/>
      <c r="D150" s="2"/>
      <c r="E150" s="20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2.75" customHeight="1" x14ac:dyDescent="0.2">
      <c r="A151" s="2"/>
      <c r="B151" s="2"/>
      <c r="C151" s="2"/>
      <c r="D151" s="2"/>
      <c r="E151" s="20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2.75" customHeight="1" x14ac:dyDescent="0.2">
      <c r="A152" s="2"/>
      <c r="B152" s="2"/>
      <c r="C152" s="2"/>
      <c r="D152" s="2"/>
      <c r="E152" s="20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2.75" customHeight="1" x14ac:dyDescent="0.2">
      <c r="A153" s="2"/>
      <c r="B153" s="2"/>
      <c r="C153" s="2"/>
      <c r="D153" s="2"/>
      <c r="E153" s="20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2.75" customHeight="1" x14ac:dyDescent="0.2">
      <c r="A154" s="2"/>
      <c r="B154" s="2"/>
      <c r="C154" s="2"/>
      <c r="D154" s="2"/>
      <c r="E154" s="200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2.75" customHeight="1" x14ac:dyDescent="0.2">
      <c r="A155" s="2"/>
      <c r="B155" s="2"/>
      <c r="C155" s="2"/>
      <c r="D155" s="2"/>
      <c r="E155" s="200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2.75" customHeight="1" x14ac:dyDescent="0.2">
      <c r="A156" s="2"/>
      <c r="B156" s="2"/>
      <c r="C156" s="2"/>
      <c r="D156" s="2"/>
      <c r="E156" s="20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2.75" customHeight="1" x14ac:dyDescent="0.2">
      <c r="A157" s="2"/>
      <c r="B157" s="2"/>
      <c r="C157" s="2"/>
      <c r="D157" s="2"/>
      <c r="E157" s="20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2.75" customHeight="1" x14ac:dyDescent="0.2">
      <c r="A158" s="2"/>
      <c r="B158" s="2"/>
      <c r="C158" s="2"/>
      <c r="D158" s="2"/>
      <c r="E158" s="20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2.75" customHeight="1" x14ac:dyDescent="0.2">
      <c r="A159" s="2"/>
      <c r="B159" s="2"/>
      <c r="C159" s="2"/>
      <c r="D159" s="2"/>
      <c r="E159" s="20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2.75" customHeight="1" x14ac:dyDescent="0.2">
      <c r="A160" s="2"/>
      <c r="B160" s="2"/>
      <c r="C160" s="2"/>
      <c r="D160" s="2"/>
      <c r="E160" s="20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2.75" customHeight="1" x14ac:dyDescent="0.2">
      <c r="A161" s="2"/>
      <c r="B161" s="2"/>
      <c r="C161" s="2"/>
      <c r="D161" s="2"/>
      <c r="E161" s="20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2.75" customHeight="1" x14ac:dyDescent="0.2">
      <c r="A162" s="2"/>
      <c r="B162" s="2"/>
      <c r="C162" s="2"/>
      <c r="D162" s="2"/>
      <c r="E162" s="20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2.75" customHeight="1" x14ac:dyDescent="0.2">
      <c r="A163" s="2"/>
      <c r="B163" s="2"/>
      <c r="C163" s="2"/>
      <c r="D163" s="2"/>
      <c r="E163" s="20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2.75" customHeight="1" x14ac:dyDescent="0.2">
      <c r="A164" s="2"/>
      <c r="B164" s="2"/>
      <c r="C164" s="2"/>
      <c r="D164" s="2"/>
      <c r="E164" s="20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2.75" customHeight="1" x14ac:dyDescent="0.2">
      <c r="A165" s="2"/>
      <c r="B165" s="2"/>
      <c r="C165" s="2"/>
      <c r="D165" s="2"/>
      <c r="E165" s="20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2.75" customHeight="1" x14ac:dyDescent="0.2">
      <c r="A166" s="2"/>
      <c r="B166" s="2"/>
      <c r="C166" s="2"/>
      <c r="D166" s="2"/>
      <c r="E166" s="20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2.75" customHeight="1" x14ac:dyDescent="0.2">
      <c r="A167" s="2"/>
      <c r="B167" s="2"/>
      <c r="C167" s="2"/>
      <c r="D167" s="2"/>
      <c r="E167" s="20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2.75" customHeight="1" x14ac:dyDescent="0.2">
      <c r="A168" s="2"/>
      <c r="B168" s="2"/>
      <c r="C168" s="2"/>
      <c r="D168" s="2"/>
      <c r="E168" s="200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2.75" customHeight="1" x14ac:dyDescent="0.2">
      <c r="A169" s="2"/>
      <c r="B169" s="2"/>
      <c r="C169" s="2"/>
      <c r="D169" s="2"/>
      <c r="E169" s="200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2.75" customHeight="1" x14ac:dyDescent="0.2">
      <c r="A170" s="2"/>
      <c r="B170" s="2"/>
      <c r="C170" s="2"/>
      <c r="D170" s="2"/>
      <c r="E170" s="20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2.75" customHeight="1" x14ac:dyDescent="0.2">
      <c r="A171" s="2"/>
      <c r="B171" s="2"/>
      <c r="C171" s="2"/>
      <c r="D171" s="2"/>
      <c r="E171" s="20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2.75" customHeight="1" x14ac:dyDescent="0.2">
      <c r="A172" s="2"/>
      <c r="B172" s="2"/>
      <c r="C172" s="2"/>
      <c r="D172" s="2"/>
      <c r="E172" s="20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2.75" customHeight="1" x14ac:dyDescent="0.2">
      <c r="A173" s="2"/>
      <c r="B173" s="2"/>
      <c r="C173" s="2"/>
      <c r="D173" s="2"/>
      <c r="E173" s="20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2.75" customHeight="1" x14ac:dyDescent="0.2">
      <c r="A174" s="2"/>
      <c r="B174" s="2"/>
      <c r="C174" s="2"/>
      <c r="D174" s="2"/>
      <c r="E174" s="20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2.75" customHeight="1" x14ac:dyDescent="0.2">
      <c r="A175" s="2"/>
      <c r="B175" s="2"/>
      <c r="C175" s="2"/>
      <c r="D175" s="2"/>
      <c r="E175" s="20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2.75" customHeight="1" x14ac:dyDescent="0.2">
      <c r="A176" s="2"/>
      <c r="B176" s="2"/>
      <c r="C176" s="2"/>
      <c r="D176" s="2"/>
      <c r="E176" s="20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2.75" customHeight="1" x14ac:dyDescent="0.2">
      <c r="A177" s="2"/>
      <c r="B177" s="2"/>
      <c r="C177" s="2"/>
      <c r="D177" s="2"/>
      <c r="E177" s="20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2.75" customHeight="1" x14ac:dyDescent="0.2">
      <c r="A178" s="2"/>
      <c r="B178" s="2"/>
      <c r="C178" s="2"/>
      <c r="D178" s="2"/>
      <c r="E178" s="20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2.75" customHeight="1" x14ac:dyDescent="0.2">
      <c r="A179" s="2"/>
      <c r="B179" s="2"/>
      <c r="C179" s="2"/>
      <c r="D179" s="2"/>
      <c r="E179" s="20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2.75" customHeight="1" x14ac:dyDescent="0.2">
      <c r="A180" s="2"/>
      <c r="B180" s="2"/>
      <c r="C180" s="2"/>
      <c r="D180" s="2"/>
      <c r="E180" s="20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2.75" customHeight="1" x14ac:dyDescent="0.2">
      <c r="A181" s="2"/>
      <c r="B181" s="2"/>
      <c r="C181" s="2"/>
      <c r="D181" s="2"/>
      <c r="E181" s="20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2.75" customHeight="1" x14ac:dyDescent="0.2">
      <c r="A182" s="2"/>
      <c r="B182" s="2"/>
      <c r="C182" s="2"/>
      <c r="D182" s="2"/>
      <c r="E182" s="200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2.75" customHeight="1" x14ac:dyDescent="0.2">
      <c r="A183" s="2"/>
      <c r="B183" s="2"/>
      <c r="C183" s="2"/>
      <c r="D183" s="2"/>
      <c r="E183" s="200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2.75" customHeight="1" x14ac:dyDescent="0.2">
      <c r="A184" s="2"/>
      <c r="B184" s="2"/>
      <c r="C184" s="2"/>
      <c r="D184" s="2"/>
      <c r="E184" s="20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2.75" customHeight="1" x14ac:dyDescent="0.2">
      <c r="A185" s="2"/>
      <c r="B185" s="2"/>
      <c r="C185" s="2"/>
      <c r="D185" s="2"/>
      <c r="E185" s="20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2.75" customHeight="1" x14ac:dyDescent="0.2">
      <c r="A186" s="2"/>
      <c r="B186" s="2"/>
      <c r="C186" s="2"/>
      <c r="D186" s="2"/>
      <c r="E186" s="20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2.75" customHeight="1" x14ac:dyDescent="0.2">
      <c r="A187" s="2"/>
      <c r="B187" s="2"/>
      <c r="C187" s="2"/>
      <c r="D187" s="2"/>
      <c r="E187" s="20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12.75" customHeight="1" x14ac:dyDescent="0.2">
      <c r="A188" s="2"/>
      <c r="B188" s="2"/>
      <c r="C188" s="2"/>
      <c r="D188" s="2"/>
      <c r="E188" s="200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12.75" customHeight="1" x14ac:dyDescent="0.2">
      <c r="A189" s="2"/>
      <c r="B189" s="2"/>
      <c r="C189" s="2"/>
      <c r="D189" s="2"/>
      <c r="E189" s="200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12.75" customHeight="1" x14ac:dyDescent="0.2">
      <c r="A190" s="2"/>
      <c r="B190" s="2"/>
      <c r="C190" s="2"/>
      <c r="D190" s="2"/>
      <c r="E190" s="200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12.75" customHeight="1" x14ac:dyDescent="0.2">
      <c r="A191" s="2"/>
      <c r="B191" s="2"/>
      <c r="C191" s="2"/>
      <c r="D191" s="2"/>
      <c r="E191" s="200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12.75" customHeight="1" x14ac:dyDescent="0.2">
      <c r="A192" s="2"/>
      <c r="B192" s="2"/>
      <c r="C192" s="2"/>
      <c r="D192" s="2"/>
      <c r="E192" s="200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12.75" customHeight="1" x14ac:dyDescent="0.2">
      <c r="A193" s="2"/>
      <c r="B193" s="2"/>
      <c r="C193" s="2"/>
      <c r="D193" s="2"/>
      <c r="E193" s="20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12.75" customHeight="1" x14ac:dyDescent="0.2">
      <c r="A194" s="2"/>
      <c r="B194" s="2"/>
      <c r="C194" s="2"/>
      <c r="D194" s="2"/>
      <c r="E194" s="20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12.75" customHeight="1" x14ac:dyDescent="0.2">
      <c r="A195" s="2"/>
      <c r="B195" s="2"/>
      <c r="C195" s="2"/>
      <c r="D195" s="2"/>
      <c r="E195" s="20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12.75" customHeight="1" x14ac:dyDescent="0.2">
      <c r="A196" s="2"/>
      <c r="B196" s="2"/>
      <c r="C196" s="2"/>
      <c r="D196" s="2"/>
      <c r="E196" s="200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2.75" customHeight="1" x14ac:dyDescent="0.2">
      <c r="A197" s="2"/>
      <c r="B197" s="2"/>
      <c r="C197" s="2"/>
      <c r="D197" s="2"/>
      <c r="E197" s="200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12.75" customHeight="1" x14ac:dyDescent="0.2">
      <c r="A198" s="2"/>
      <c r="B198" s="2"/>
      <c r="C198" s="2"/>
      <c r="D198" s="2"/>
      <c r="E198" s="20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2.75" customHeight="1" x14ac:dyDescent="0.2">
      <c r="A199" s="2"/>
      <c r="B199" s="2"/>
      <c r="C199" s="2"/>
      <c r="D199" s="2"/>
      <c r="E199" s="20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2.75" customHeight="1" x14ac:dyDescent="0.2">
      <c r="A200" s="2"/>
      <c r="B200" s="2"/>
      <c r="C200" s="2"/>
      <c r="D200" s="2"/>
      <c r="E200" s="20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2.75" customHeight="1" x14ac:dyDescent="0.2">
      <c r="A201" s="2"/>
      <c r="B201" s="2"/>
      <c r="C201" s="2"/>
      <c r="D201" s="2"/>
      <c r="E201" s="20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2.75" customHeight="1" x14ac:dyDescent="0.2">
      <c r="A202" s="2"/>
      <c r="B202" s="2"/>
      <c r="C202" s="2"/>
      <c r="D202" s="2"/>
      <c r="E202" s="20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2.75" customHeight="1" x14ac:dyDescent="0.2">
      <c r="A203" s="2"/>
      <c r="B203" s="2"/>
      <c r="C203" s="2"/>
      <c r="D203" s="2"/>
      <c r="E203" s="20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2.75" customHeight="1" x14ac:dyDescent="0.2">
      <c r="A204" s="2"/>
      <c r="B204" s="2"/>
      <c r="C204" s="2"/>
      <c r="D204" s="2"/>
      <c r="E204" s="20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2.75" customHeight="1" x14ac:dyDescent="0.2">
      <c r="A205" s="2"/>
      <c r="B205" s="2"/>
      <c r="C205" s="2"/>
      <c r="D205" s="2"/>
      <c r="E205" s="20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2.75" customHeight="1" x14ac:dyDescent="0.2">
      <c r="A206" s="2"/>
      <c r="B206" s="2"/>
      <c r="C206" s="2"/>
      <c r="D206" s="2"/>
      <c r="E206" s="20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2.75" customHeight="1" x14ac:dyDescent="0.2">
      <c r="A207" s="2"/>
      <c r="B207" s="2"/>
      <c r="C207" s="2"/>
      <c r="D207" s="2"/>
      <c r="E207" s="20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2.75" customHeight="1" x14ac:dyDescent="0.2">
      <c r="A208" s="2"/>
      <c r="B208" s="2"/>
      <c r="C208" s="2"/>
      <c r="D208" s="2"/>
      <c r="E208" s="20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2.75" customHeight="1" x14ac:dyDescent="0.2">
      <c r="A209" s="2"/>
      <c r="B209" s="2"/>
      <c r="C209" s="2"/>
      <c r="D209" s="2"/>
      <c r="E209" s="20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2.75" customHeight="1" x14ac:dyDescent="0.2">
      <c r="A210" s="2"/>
      <c r="B210" s="2"/>
      <c r="C210" s="2"/>
      <c r="D210" s="2"/>
      <c r="E210" s="200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2.75" customHeight="1" x14ac:dyDescent="0.2">
      <c r="A211" s="2"/>
      <c r="B211" s="2"/>
      <c r="C211" s="2"/>
      <c r="D211" s="2"/>
      <c r="E211" s="200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2.75" customHeight="1" x14ac:dyDescent="0.2">
      <c r="A212" s="2"/>
      <c r="B212" s="2"/>
      <c r="C212" s="2"/>
      <c r="D212" s="2"/>
      <c r="E212" s="20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2.75" customHeight="1" x14ac:dyDescent="0.2">
      <c r="A213" s="2"/>
      <c r="B213" s="2"/>
      <c r="C213" s="2"/>
      <c r="D213" s="2"/>
      <c r="E213" s="20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2.75" customHeight="1" x14ac:dyDescent="0.2">
      <c r="A214" s="2"/>
      <c r="B214" s="2"/>
      <c r="C214" s="2"/>
      <c r="D214" s="2"/>
      <c r="E214" s="20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2.75" customHeight="1" x14ac:dyDescent="0.2">
      <c r="A215" s="2"/>
      <c r="B215" s="2"/>
      <c r="C215" s="2"/>
      <c r="D215" s="2"/>
      <c r="E215" s="20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2.75" customHeight="1" x14ac:dyDescent="0.2">
      <c r="A216" s="2"/>
      <c r="B216" s="2"/>
      <c r="C216" s="2"/>
      <c r="D216" s="2"/>
      <c r="E216" s="20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2.75" customHeight="1" x14ac:dyDescent="0.2">
      <c r="A217" s="2"/>
      <c r="B217" s="2"/>
      <c r="C217" s="2"/>
      <c r="D217" s="2"/>
      <c r="E217" s="20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2.75" customHeight="1" x14ac:dyDescent="0.2">
      <c r="A218" s="2"/>
      <c r="B218" s="2"/>
      <c r="C218" s="2"/>
      <c r="D218" s="2"/>
      <c r="E218" s="20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2.75" customHeight="1" x14ac:dyDescent="0.2">
      <c r="A219" s="2"/>
      <c r="B219" s="2"/>
      <c r="C219" s="2"/>
      <c r="D219" s="2"/>
      <c r="E219" s="20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2.75" customHeight="1" x14ac:dyDescent="0.2">
      <c r="A220" s="2"/>
      <c r="B220" s="2"/>
      <c r="C220" s="2"/>
      <c r="D220" s="2"/>
      <c r="E220" s="20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2.75" customHeight="1" x14ac:dyDescent="0.2">
      <c r="A221" s="2"/>
      <c r="B221" s="2"/>
      <c r="C221" s="2"/>
      <c r="D221" s="2"/>
      <c r="E221" s="20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2.75" customHeight="1" x14ac:dyDescent="0.2">
      <c r="A222" s="2"/>
      <c r="B222" s="2"/>
      <c r="C222" s="2"/>
      <c r="D222" s="2"/>
      <c r="E222" s="20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2.75" customHeight="1" x14ac:dyDescent="0.2">
      <c r="A223" s="2"/>
      <c r="B223" s="2"/>
      <c r="C223" s="2"/>
      <c r="D223" s="2"/>
      <c r="E223" s="20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2.75" customHeight="1" x14ac:dyDescent="0.2">
      <c r="A224" s="2"/>
      <c r="B224" s="2"/>
      <c r="C224" s="2"/>
      <c r="D224" s="2"/>
      <c r="E224" s="200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2.75" customHeight="1" x14ac:dyDescent="0.2">
      <c r="A225" s="2"/>
      <c r="B225" s="2"/>
      <c r="C225" s="2"/>
      <c r="D225" s="2"/>
      <c r="E225" s="200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2.75" customHeight="1" x14ac:dyDescent="0.2">
      <c r="A226" s="2"/>
      <c r="B226" s="2"/>
      <c r="C226" s="2"/>
      <c r="D226" s="2"/>
      <c r="E226" s="20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2.75" customHeight="1" x14ac:dyDescent="0.2">
      <c r="A227" s="2"/>
      <c r="B227" s="2"/>
      <c r="C227" s="2"/>
      <c r="D227" s="2"/>
      <c r="E227" s="20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2.75" customHeight="1" x14ac:dyDescent="0.2">
      <c r="A228" s="2"/>
      <c r="B228" s="2"/>
      <c r="C228" s="2"/>
      <c r="D228" s="2"/>
      <c r="E228" s="20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2.75" customHeight="1" x14ac:dyDescent="0.2">
      <c r="A229" s="2"/>
      <c r="B229" s="2"/>
      <c r="C229" s="2"/>
      <c r="D229" s="2"/>
      <c r="E229" s="20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2.75" customHeight="1" x14ac:dyDescent="0.2">
      <c r="A230" s="2"/>
      <c r="B230" s="2"/>
      <c r="C230" s="2"/>
      <c r="D230" s="2"/>
      <c r="E230" s="200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2.75" customHeight="1" x14ac:dyDescent="0.2">
      <c r="A231" s="2"/>
      <c r="B231" s="2"/>
      <c r="C231" s="2"/>
      <c r="D231" s="2"/>
      <c r="E231" s="200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2.75" customHeight="1" x14ac:dyDescent="0.2">
      <c r="A232" s="2"/>
      <c r="B232" s="2"/>
      <c r="C232" s="2"/>
      <c r="D232" s="2"/>
      <c r="E232" s="200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2.75" customHeight="1" x14ac:dyDescent="0.2">
      <c r="A233" s="2"/>
      <c r="B233" s="2"/>
      <c r="C233" s="2"/>
      <c r="D233" s="2"/>
      <c r="E233" s="200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2.75" customHeight="1" x14ac:dyDescent="0.2">
      <c r="A234" s="2"/>
      <c r="B234" s="2"/>
      <c r="C234" s="2"/>
      <c r="D234" s="2"/>
      <c r="E234" s="200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2.75" customHeight="1" x14ac:dyDescent="0.2">
      <c r="A235" s="2"/>
      <c r="B235" s="2"/>
      <c r="C235" s="2"/>
      <c r="D235" s="2"/>
      <c r="E235" s="20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2.75" customHeight="1" x14ac:dyDescent="0.2">
      <c r="A236" s="2"/>
      <c r="B236" s="2"/>
      <c r="C236" s="2"/>
      <c r="D236" s="2"/>
      <c r="E236" s="20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2.75" customHeight="1" x14ac:dyDescent="0.2">
      <c r="A237" s="2"/>
      <c r="B237" s="2"/>
      <c r="C237" s="2"/>
      <c r="D237" s="2"/>
      <c r="E237" s="20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2.75" customHeight="1" x14ac:dyDescent="0.2">
      <c r="A238" s="2"/>
      <c r="B238" s="2"/>
      <c r="C238" s="2"/>
      <c r="D238" s="2"/>
      <c r="E238" s="200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2.75" customHeight="1" x14ac:dyDescent="0.2">
      <c r="A239" s="2"/>
      <c r="B239" s="2"/>
      <c r="C239" s="2"/>
      <c r="D239" s="2"/>
      <c r="E239" s="200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2.75" customHeight="1" x14ac:dyDescent="0.2">
      <c r="A240" s="2"/>
      <c r="B240" s="2"/>
      <c r="C240" s="2"/>
      <c r="D240" s="2"/>
      <c r="E240" s="20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2.75" customHeight="1" x14ac:dyDescent="0.2">
      <c r="A241" s="2"/>
      <c r="B241" s="2"/>
      <c r="C241" s="2"/>
      <c r="D241" s="2"/>
      <c r="E241" s="20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2.75" customHeight="1" x14ac:dyDescent="0.2">
      <c r="A242" s="2"/>
      <c r="B242" s="2"/>
      <c r="C242" s="2"/>
      <c r="D242" s="2"/>
      <c r="E242" s="20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2.75" customHeight="1" x14ac:dyDescent="0.2">
      <c r="A243" s="2"/>
      <c r="B243" s="2"/>
      <c r="C243" s="2"/>
      <c r="D243" s="2"/>
      <c r="E243" s="20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12.75" customHeight="1" x14ac:dyDescent="0.2">
      <c r="A244" s="2"/>
      <c r="B244" s="2"/>
      <c r="C244" s="2"/>
      <c r="D244" s="2"/>
      <c r="E244" s="20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12.75" customHeight="1" x14ac:dyDescent="0.2">
      <c r="A245" s="2"/>
      <c r="B245" s="2"/>
      <c r="C245" s="2"/>
      <c r="D245" s="2"/>
      <c r="E245" s="20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2.75" customHeight="1" x14ac:dyDescent="0.2">
      <c r="A246" s="2"/>
      <c r="B246" s="2"/>
      <c r="C246" s="2"/>
      <c r="D246" s="2"/>
      <c r="E246" s="20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2.75" customHeight="1" x14ac:dyDescent="0.2">
      <c r="A247" s="2"/>
      <c r="B247" s="2"/>
      <c r="C247" s="2"/>
      <c r="D247" s="2"/>
      <c r="E247" s="20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2.75" customHeight="1" x14ac:dyDescent="0.2">
      <c r="A248" s="2"/>
      <c r="B248" s="2"/>
      <c r="C248" s="2"/>
      <c r="D248" s="2"/>
      <c r="E248" s="20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2.75" customHeight="1" x14ac:dyDescent="0.2">
      <c r="A249" s="2"/>
      <c r="B249" s="2"/>
      <c r="C249" s="2"/>
      <c r="D249" s="2"/>
      <c r="E249" s="20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2.75" customHeight="1" x14ac:dyDescent="0.2">
      <c r="A250" s="2"/>
      <c r="B250" s="2"/>
      <c r="C250" s="2"/>
      <c r="D250" s="2"/>
      <c r="E250" s="20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2.75" customHeight="1" x14ac:dyDescent="0.2">
      <c r="A251" s="2"/>
      <c r="B251" s="2"/>
      <c r="C251" s="2"/>
      <c r="D251" s="2"/>
      <c r="E251" s="20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2.75" customHeight="1" x14ac:dyDescent="0.2">
      <c r="A252" s="2"/>
      <c r="B252" s="2"/>
      <c r="C252" s="2"/>
      <c r="D252" s="2"/>
      <c r="E252" s="200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2.75" customHeight="1" x14ac:dyDescent="0.2">
      <c r="A253" s="2"/>
      <c r="B253" s="2"/>
      <c r="C253" s="2"/>
      <c r="D253" s="2"/>
      <c r="E253" s="200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2.75" customHeight="1" x14ac:dyDescent="0.2">
      <c r="A254" s="2"/>
      <c r="B254" s="2"/>
      <c r="C254" s="2"/>
      <c r="D254" s="2"/>
      <c r="E254" s="20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5.75" customHeight="1" x14ac:dyDescent="0.2"/>
    <row r="256" spans="1:17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7">
    <mergeCell ref="L3:L6"/>
    <mergeCell ref="M3:M6"/>
    <mergeCell ref="N3:N6"/>
    <mergeCell ref="O3:O6"/>
    <mergeCell ref="A1:P1"/>
    <mergeCell ref="A2:P2"/>
    <mergeCell ref="A3:A6"/>
    <mergeCell ref="E3:E6"/>
    <mergeCell ref="F3:F6"/>
    <mergeCell ref="G3:H3"/>
    <mergeCell ref="I3:J3"/>
    <mergeCell ref="P3:P6"/>
    <mergeCell ref="G4:G6"/>
    <mergeCell ref="H4:H6"/>
    <mergeCell ref="I4:I6"/>
    <mergeCell ref="J4:J6"/>
    <mergeCell ref="K3:K6"/>
  </mergeCells>
  <dataValidations count="2">
    <dataValidation type="list" allowBlank="1" showErrorMessage="1" sqref="B12:B13 B15:B16 B18:B25 B27 B29:B33 B35:B37 B40:B42 B45:B46 B48:B50 B52:B53">
      <formula1>types</formula1>
    </dataValidation>
    <dataValidation type="list" allowBlank="1" showErrorMessage="1" sqref="E3:G3 I3 K3:L3 G4:J4">
      <formula1>serials</formula1>
    </dataValidation>
  </dataValidations>
  <pageMargins left="0.55118110236220474" right="0.55118110236220474" top="0.98425196850393704" bottom="0.98425196850393704" header="0" footer="0"/>
  <pageSetup paperSize="9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selection activeCell="H15" sqref="H15"/>
    </sheetView>
  </sheetViews>
  <sheetFormatPr defaultColWidth="14.42578125" defaultRowHeight="15" customHeight="1" x14ac:dyDescent="0.2"/>
  <cols>
    <col min="1" max="1" width="50.28515625" customWidth="1"/>
    <col min="2" max="2" width="24" hidden="1" customWidth="1"/>
    <col min="3" max="3" width="14.42578125" hidden="1" customWidth="1"/>
    <col min="4" max="4" width="25.5703125" hidden="1" customWidth="1"/>
    <col min="5" max="5" width="7.85546875" customWidth="1"/>
    <col min="6" max="6" width="9.140625" customWidth="1"/>
    <col min="7" max="7" width="10" customWidth="1"/>
    <col min="8" max="8" width="8.42578125" customWidth="1"/>
    <col min="9" max="10" width="7.140625" customWidth="1"/>
    <col min="11" max="11" width="8.7109375" customWidth="1"/>
    <col min="12" max="12" width="6.5703125" customWidth="1"/>
    <col min="13" max="13" width="8.42578125" customWidth="1"/>
    <col min="14" max="14" width="9.5703125" customWidth="1"/>
    <col min="15" max="15" width="9.140625" customWidth="1"/>
    <col min="16" max="26" width="8.7109375" customWidth="1"/>
  </cols>
  <sheetData>
    <row r="1" spans="1:26" ht="31.5" customHeight="1" x14ac:dyDescent="0.2">
      <c r="A1" s="405" t="s">
        <v>162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x14ac:dyDescent="0.2">
      <c r="A2" s="390" t="s">
        <v>1</v>
      </c>
      <c r="B2" s="390"/>
      <c r="C2" s="390"/>
      <c r="D2" s="390"/>
      <c r="E2" s="403" t="s">
        <v>199</v>
      </c>
      <c r="F2" s="403" t="s">
        <v>200</v>
      </c>
      <c r="G2" s="403" t="s">
        <v>201</v>
      </c>
      <c r="H2" s="384" t="s">
        <v>202</v>
      </c>
      <c r="I2" s="384" t="s">
        <v>203</v>
      </c>
      <c r="J2" s="403" t="s">
        <v>204</v>
      </c>
      <c r="K2" s="404" t="s">
        <v>205</v>
      </c>
      <c r="L2" s="404" t="s">
        <v>206</v>
      </c>
      <c r="M2" s="396" t="s">
        <v>205</v>
      </c>
      <c r="N2" s="384" t="s">
        <v>207</v>
      </c>
      <c r="O2" s="384" t="s">
        <v>173</v>
      </c>
      <c r="P2" s="384" t="s">
        <v>208</v>
      </c>
      <c r="Q2" s="384" t="s">
        <v>173</v>
      </c>
    </row>
    <row r="3" spans="1:26" ht="114.75" customHeight="1" x14ac:dyDescent="0.2">
      <c r="A3" s="369"/>
      <c r="B3" s="370"/>
      <c r="C3" s="370"/>
      <c r="D3" s="370"/>
      <c r="E3" s="369"/>
      <c r="F3" s="369"/>
      <c r="G3" s="369"/>
      <c r="H3" s="369"/>
      <c r="I3" s="369"/>
      <c r="J3" s="369"/>
      <c r="K3" s="393"/>
      <c r="L3" s="393"/>
      <c r="M3" s="393"/>
      <c r="N3" s="370"/>
      <c r="O3" s="370"/>
      <c r="P3" s="370"/>
      <c r="Q3" s="370"/>
    </row>
    <row r="4" spans="1:26" ht="12.75" customHeight="1" x14ac:dyDescent="0.2">
      <c r="A4" s="143" t="s">
        <v>209</v>
      </c>
      <c r="B4" s="144"/>
      <c r="C4" s="144"/>
      <c r="D4" s="144"/>
      <c r="E4" s="7">
        <v>80</v>
      </c>
      <c r="F4" s="144">
        <v>81</v>
      </c>
      <c r="G4" s="144">
        <v>82</v>
      </c>
      <c r="H4" s="144">
        <v>83</v>
      </c>
      <c r="I4" s="144">
        <v>84</v>
      </c>
      <c r="J4" s="165">
        <v>85</v>
      </c>
      <c r="K4" s="165">
        <v>86</v>
      </c>
      <c r="L4" s="145">
        <v>87</v>
      </c>
      <c r="M4" s="201">
        <v>88</v>
      </c>
      <c r="N4" s="144">
        <v>89</v>
      </c>
      <c r="O4" s="144">
        <v>90</v>
      </c>
      <c r="P4" s="144">
        <v>91</v>
      </c>
      <c r="Q4" s="144">
        <v>92</v>
      </c>
    </row>
    <row r="5" spans="1:26" ht="12.75" hidden="1" customHeight="1" x14ac:dyDescent="0.2">
      <c r="A5" s="10" t="s">
        <v>17</v>
      </c>
      <c r="B5" s="143"/>
      <c r="C5" s="143"/>
      <c r="D5" s="143"/>
      <c r="E5" s="73"/>
      <c r="F5" s="73"/>
      <c r="G5" s="73"/>
      <c r="H5" s="73"/>
      <c r="I5" s="73"/>
      <c r="J5" s="74"/>
      <c r="K5" s="170"/>
      <c r="L5" s="192"/>
      <c r="M5" s="192"/>
      <c r="N5" s="192"/>
      <c r="O5" s="192"/>
      <c r="P5" s="192"/>
      <c r="Q5" s="73"/>
    </row>
    <row r="6" spans="1:26" ht="12.75" hidden="1" customHeight="1" x14ac:dyDescent="0.2">
      <c r="A6" s="10" t="s">
        <v>18</v>
      </c>
      <c r="B6" s="143"/>
      <c r="C6" s="143"/>
      <c r="D6" s="143"/>
      <c r="E6" s="10">
        <v>1</v>
      </c>
      <c r="F6" s="143">
        <v>1</v>
      </c>
      <c r="G6" s="143"/>
      <c r="H6" s="143">
        <v>1</v>
      </c>
      <c r="I6" s="143"/>
      <c r="J6" s="143"/>
      <c r="K6" s="172"/>
      <c r="L6" s="196"/>
      <c r="M6" s="172"/>
      <c r="N6" s="143"/>
      <c r="O6" s="197"/>
      <c r="P6" s="197"/>
      <c r="Q6" s="197"/>
    </row>
    <row r="7" spans="1:26" ht="12.75" hidden="1" customHeight="1" x14ac:dyDescent="0.2">
      <c r="A7" s="10" t="s">
        <v>19</v>
      </c>
      <c r="B7" s="143"/>
      <c r="C7" s="143"/>
      <c r="D7" s="143"/>
      <c r="E7" s="10"/>
      <c r="F7" s="143"/>
      <c r="G7" s="143"/>
      <c r="H7" s="143"/>
      <c r="I7" s="143"/>
      <c r="J7" s="143"/>
      <c r="K7" s="196"/>
      <c r="L7" s="202"/>
      <c r="M7" s="203"/>
      <c r="N7" s="143"/>
      <c r="O7" s="197"/>
      <c r="P7" s="197"/>
      <c r="Q7" s="197"/>
    </row>
    <row r="8" spans="1:26" ht="15" customHeight="1" x14ac:dyDescent="0.2">
      <c r="A8" s="13" t="s">
        <v>20</v>
      </c>
      <c r="B8" s="14"/>
      <c r="C8" s="14"/>
      <c r="D8" s="15"/>
      <c r="E8" s="16">
        <f t="shared" ref="E8:Q8" si="0">SUM(E9:E10)</f>
        <v>2</v>
      </c>
      <c r="F8" s="16">
        <f t="shared" si="0"/>
        <v>2</v>
      </c>
      <c r="G8" s="16">
        <f t="shared" si="0"/>
        <v>823705</v>
      </c>
      <c r="H8" s="16">
        <f t="shared" si="0"/>
        <v>2</v>
      </c>
      <c r="I8" s="16">
        <f t="shared" si="0"/>
        <v>13</v>
      </c>
      <c r="J8" s="16">
        <f t="shared" si="0"/>
        <v>1749</v>
      </c>
      <c r="K8" s="16">
        <f t="shared" si="0"/>
        <v>1553</v>
      </c>
      <c r="L8" s="16">
        <f t="shared" si="0"/>
        <v>287</v>
      </c>
      <c r="M8" s="16">
        <f t="shared" si="0"/>
        <v>152</v>
      </c>
      <c r="N8" s="16">
        <f t="shared" si="0"/>
        <v>52</v>
      </c>
      <c r="O8" s="16">
        <f t="shared" si="0"/>
        <v>41</v>
      </c>
      <c r="P8" s="16">
        <f t="shared" si="0"/>
        <v>38471</v>
      </c>
      <c r="Q8" s="16">
        <f t="shared" si="0"/>
        <v>30425</v>
      </c>
    </row>
    <row r="9" spans="1:26" ht="20.25" customHeight="1" x14ac:dyDescent="0.2">
      <c r="A9" s="17" t="s">
        <v>21</v>
      </c>
      <c r="B9" s="1" t="s">
        <v>22</v>
      </c>
      <c r="C9" s="1" t="str">
        <f>VLOOKUP(B9,serial!$C$1:$D$37,2,FALSE)</f>
        <v>BN</v>
      </c>
      <c r="D9" s="2" t="s">
        <v>23</v>
      </c>
      <c r="E9" s="278">
        <v>1</v>
      </c>
      <c r="F9" s="279">
        <v>1</v>
      </c>
      <c r="G9" s="279">
        <v>679330</v>
      </c>
      <c r="H9" s="279">
        <v>1</v>
      </c>
      <c r="I9" s="279">
        <v>13</v>
      </c>
      <c r="J9" s="279">
        <v>196</v>
      </c>
      <c r="K9" s="303">
        <v>0</v>
      </c>
      <c r="L9" s="315">
        <v>135</v>
      </c>
      <c r="M9" s="315">
        <v>0</v>
      </c>
      <c r="N9" s="315">
        <v>11</v>
      </c>
      <c r="O9" s="315">
        <v>0</v>
      </c>
      <c r="P9" s="315">
        <v>8046</v>
      </c>
      <c r="Q9" s="278">
        <v>0</v>
      </c>
    </row>
    <row r="10" spans="1:26" ht="17.25" customHeight="1" x14ac:dyDescent="0.2">
      <c r="A10" s="17" t="s">
        <v>24</v>
      </c>
      <c r="B10" s="1" t="s">
        <v>25</v>
      </c>
      <c r="C10" s="1" t="str">
        <f>VLOOKUP(B10,serial!$C$1:$D$37,2,FALSE)</f>
        <v>BNC</v>
      </c>
      <c r="D10" s="2" t="s">
        <v>26</v>
      </c>
      <c r="E10" s="281">
        <v>1</v>
      </c>
      <c r="F10" s="282">
        <v>1</v>
      </c>
      <c r="G10" s="282">
        <v>144375</v>
      </c>
      <c r="H10" s="282">
        <v>1</v>
      </c>
      <c r="I10" s="282">
        <v>0</v>
      </c>
      <c r="J10" s="282">
        <v>1553</v>
      </c>
      <c r="K10" s="304">
        <v>1553</v>
      </c>
      <c r="L10" s="316">
        <v>152</v>
      </c>
      <c r="M10" s="316">
        <v>152</v>
      </c>
      <c r="N10" s="316">
        <v>41</v>
      </c>
      <c r="O10" s="316">
        <v>41</v>
      </c>
      <c r="P10" s="316">
        <v>30425</v>
      </c>
      <c r="Q10" s="281">
        <v>30425</v>
      </c>
    </row>
    <row r="11" spans="1:26" ht="14.25" customHeight="1" x14ac:dyDescent="0.2">
      <c r="A11" s="13" t="s">
        <v>27</v>
      </c>
      <c r="B11" s="14"/>
      <c r="C11" s="14"/>
      <c r="D11" s="15"/>
      <c r="E11" s="16">
        <f t="shared" ref="E11:Q11" si="1">SUM(E12:E13)</f>
        <v>1</v>
      </c>
      <c r="F11" s="16">
        <f t="shared" si="1"/>
        <v>12</v>
      </c>
      <c r="G11" s="16">
        <f t="shared" si="1"/>
        <v>1245336</v>
      </c>
      <c r="H11" s="16">
        <f t="shared" si="1"/>
        <v>8</v>
      </c>
      <c r="I11" s="16">
        <f t="shared" si="1"/>
        <v>102</v>
      </c>
      <c r="J11" s="16">
        <f t="shared" si="1"/>
        <v>55918</v>
      </c>
      <c r="K11" s="16">
        <f t="shared" si="1"/>
        <v>36442</v>
      </c>
      <c r="L11" s="16">
        <f t="shared" si="1"/>
        <v>24630</v>
      </c>
      <c r="M11" s="16">
        <f t="shared" si="1"/>
        <v>15724</v>
      </c>
      <c r="N11" s="16">
        <f t="shared" si="1"/>
        <v>3883</v>
      </c>
      <c r="O11" s="16">
        <f t="shared" si="1"/>
        <v>2825</v>
      </c>
      <c r="P11" s="16">
        <f t="shared" si="1"/>
        <v>233840</v>
      </c>
      <c r="Q11" s="16">
        <f t="shared" si="1"/>
        <v>133258</v>
      </c>
    </row>
    <row r="12" spans="1:26" ht="15" customHeight="1" x14ac:dyDescent="0.2">
      <c r="A12" s="17" t="s">
        <v>28</v>
      </c>
      <c r="B12" s="1" t="s">
        <v>29</v>
      </c>
      <c r="C12" s="1" t="str">
        <f>VLOOKUP(B12,serial!$C$1:$D$37,2,FALSE)</f>
        <v>BO</v>
      </c>
      <c r="D12" s="20" t="s">
        <v>30</v>
      </c>
      <c r="E12" s="278">
        <v>1</v>
      </c>
      <c r="F12" s="278">
        <v>6</v>
      </c>
      <c r="G12" s="278">
        <v>1227529</v>
      </c>
      <c r="H12" s="278">
        <v>7</v>
      </c>
      <c r="I12" s="278">
        <v>64</v>
      </c>
      <c r="J12" s="278">
        <v>17163</v>
      </c>
      <c r="K12" s="278">
        <v>9006</v>
      </c>
      <c r="L12" s="278">
        <v>6457</v>
      </c>
      <c r="M12" s="278">
        <v>3022</v>
      </c>
      <c r="N12" s="278">
        <v>636</v>
      </c>
      <c r="O12" s="278">
        <v>285</v>
      </c>
      <c r="P12" s="278">
        <v>104921</v>
      </c>
      <c r="Q12" s="278">
        <v>41969</v>
      </c>
    </row>
    <row r="13" spans="1:26" ht="15.75" customHeight="1" x14ac:dyDescent="0.2">
      <c r="A13" s="17" t="s">
        <v>31</v>
      </c>
      <c r="B13" s="1" t="s">
        <v>32</v>
      </c>
      <c r="C13" s="1" t="str">
        <f>VLOOKUP(B13,serial!$C$1:$D$37,2,FALSE)</f>
        <v>BCS</v>
      </c>
      <c r="D13" s="22" t="s">
        <v>33</v>
      </c>
      <c r="E13" s="278">
        <v>0</v>
      </c>
      <c r="F13" s="279">
        <v>6</v>
      </c>
      <c r="G13" s="279">
        <v>17807</v>
      </c>
      <c r="H13" s="279">
        <v>1</v>
      </c>
      <c r="I13" s="279">
        <v>38</v>
      </c>
      <c r="J13" s="279">
        <v>38755</v>
      </c>
      <c r="K13" s="303">
        <v>27436</v>
      </c>
      <c r="L13" s="315">
        <v>18173</v>
      </c>
      <c r="M13" s="315">
        <v>12702</v>
      </c>
      <c r="N13" s="315">
        <v>3247</v>
      </c>
      <c r="O13" s="315">
        <v>2540</v>
      </c>
      <c r="P13" s="315">
        <v>128919</v>
      </c>
      <c r="Q13" s="278">
        <v>91289</v>
      </c>
    </row>
    <row r="14" spans="1:26" ht="15.75" customHeight="1" x14ac:dyDescent="0.2">
      <c r="A14" s="13" t="s">
        <v>34</v>
      </c>
      <c r="B14" s="14"/>
      <c r="C14" s="14"/>
      <c r="D14" s="25"/>
      <c r="E14" s="16">
        <f t="shared" ref="E14:Q14" si="2">E15+E16+E19+E20</f>
        <v>14</v>
      </c>
      <c r="F14" s="16">
        <f t="shared" si="2"/>
        <v>11</v>
      </c>
      <c r="G14" s="16">
        <f t="shared" si="2"/>
        <v>1123632</v>
      </c>
      <c r="H14" s="16">
        <f t="shared" si="2"/>
        <v>28</v>
      </c>
      <c r="I14" s="16">
        <f t="shared" si="2"/>
        <v>11</v>
      </c>
      <c r="J14" s="16">
        <f t="shared" si="2"/>
        <v>20767</v>
      </c>
      <c r="K14" s="16">
        <f t="shared" si="2"/>
        <v>15569</v>
      </c>
      <c r="L14" s="16">
        <f t="shared" si="2"/>
        <v>13854</v>
      </c>
      <c r="M14" s="16">
        <f t="shared" si="2"/>
        <v>9823</v>
      </c>
      <c r="N14" s="16">
        <f t="shared" si="2"/>
        <v>426</v>
      </c>
      <c r="O14" s="16">
        <f t="shared" si="2"/>
        <v>295</v>
      </c>
      <c r="P14" s="16">
        <f t="shared" si="2"/>
        <v>24278</v>
      </c>
      <c r="Q14" s="16">
        <f t="shared" si="2"/>
        <v>7754</v>
      </c>
    </row>
    <row r="15" spans="1:26" ht="17.25" customHeight="1" x14ac:dyDescent="0.2">
      <c r="A15" s="26" t="s">
        <v>35</v>
      </c>
      <c r="B15" s="27" t="s">
        <v>36</v>
      </c>
      <c r="C15" s="27" t="str">
        <f>VLOOKUP(B15,serial!$C$1:$D$37,2,FALSE)</f>
        <v>BI_S</v>
      </c>
      <c r="D15" s="28" t="s">
        <v>37</v>
      </c>
      <c r="E15" s="102">
        <v>12</v>
      </c>
      <c r="F15" s="102">
        <v>3</v>
      </c>
      <c r="G15" s="102">
        <v>1101339</v>
      </c>
      <c r="H15" s="102">
        <v>18</v>
      </c>
      <c r="I15" s="102">
        <v>9</v>
      </c>
      <c r="J15" s="102">
        <v>1921</v>
      </c>
      <c r="K15" s="102">
        <v>0</v>
      </c>
      <c r="L15" s="102">
        <v>1698</v>
      </c>
      <c r="M15" s="102">
        <v>0</v>
      </c>
      <c r="N15" s="102">
        <v>103</v>
      </c>
      <c r="O15" s="102">
        <v>0</v>
      </c>
      <c r="P15" s="102">
        <v>14356</v>
      </c>
      <c r="Q15" s="102">
        <v>0</v>
      </c>
    </row>
    <row r="16" spans="1:26" ht="39.75" customHeight="1" x14ac:dyDescent="0.2">
      <c r="A16" s="30" t="s">
        <v>38</v>
      </c>
      <c r="B16" s="121" t="s">
        <v>39</v>
      </c>
      <c r="C16" s="121" t="str">
        <f>VLOOKUP(B16,serial!$C$1:$D$37,2,FALSE)</f>
        <v>BI_PT</v>
      </c>
      <c r="D16" s="122" t="s">
        <v>40</v>
      </c>
      <c r="E16" s="33">
        <f t="shared" ref="E16:Q16" si="3">E17+E18+E33+E38+E43+E46+E50</f>
        <v>2</v>
      </c>
      <c r="F16" s="33">
        <f t="shared" si="3"/>
        <v>4</v>
      </c>
      <c r="G16" s="33">
        <f t="shared" si="3"/>
        <v>14060</v>
      </c>
      <c r="H16" s="33">
        <f t="shared" si="3"/>
        <v>3</v>
      </c>
      <c r="I16" s="33">
        <f t="shared" si="3"/>
        <v>1</v>
      </c>
      <c r="J16" s="33">
        <f t="shared" si="3"/>
        <v>1206</v>
      </c>
      <c r="K16" s="33">
        <f t="shared" si="3"/>
        <v>58</v>
      </c>
      <c r="L16" s="33">
        <f t="shared" si="3"/>
        <v>911</v>
      </c>
      <c r="M16" s="33">
        <f t="shared" si="3"/>
        <v>52</v>
      </c>
      <c r="N16" s="33">
        <f t="shared" si="3"/>
        <v>36</v>
      </c>
      <c r="O16" s="33">
        <f t="shared" si="3"/>
        <v>23</v>
      </c>
      <c r="P16" s="33">
        <f t="shared" si="3"/>
        <v>1162</v>
      </c>
      <c r="Q16" s="33">
        <f t="shared" si="3"/>
        <v>67</v>
      </c>
    </row>
    <row r="17" spans="1:26" ht="28.5" customHeight="1" x14ac:dyDescent="0.2">
      <c r="A17" s="34" t="s">
        <v>41</v>
      </c>
      <c r="B17" s="1"/>
      <c r="C17" s="1"/>
      <c r="D17" s="20"/>
      <c r="E17" s="209">
        <v>0</v>
      </c>
      <c r="F17" s="209">
        <v>0</v>
      </c>
      <c r="G17" s="209">
        <v>0</v>
      </c>
      <c r="H17" s="209">
        <v>0</v>
      </c>
      <c r="I17" s="209">
        <v>0</v>
      </c>
      <c r="J17" s="209">
        <v>173</v>
      </c>
      <c r="K17" s="209">
        <v>12</v>
      </c>
      <c r="L17" s="209">
        <v>102</v>
      </c>
      <c r="M17" s="209">
        <v>8</v>
      </c>
      <c r="N17" s="209">
        <v>0</v>
      </c>
      <c r="O17" s="209">
        <v>0</v>
      </c>
      <c r="P17" s="209">
        <v>0</v>
      </c>
      <c r="Q17" s="209">
        <v>0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2">
      <c r="A18" s="34" t="s">
        <v>42</v>
      </c>
      <c r="B18" s="1"/>
      <c r="C18" s="1"/>
      <c r="D18" s="20"/>
      <c r="E18" s="209">
        <v>0</v>
      </c>
      <c r="F18" s="209">
        <v>0</v>
      </c>
      <c r="G18" s="209">
        <v>0</v>
      </c>
      <c r="H18" s="209">
        <v>0</v>
      </c>
      <c r="I18" s="209">
        <v>0</v>
      </c>
      <c r="J18" s="209">
        <v>60</v>
      </c>
      <c r="K18" s="209">
        <v>5</v>
      </c>
      <c r="L18" s="209">
        <v>41</v>
      </c>
      <c r="M18" s="209">
        <v>5</v>
      </c>
      <c r="N18" s="209">
        <v>0</v>
      </c>
      <c r="O18" s="209">
        <v>0</v>
      </c>
      <c r="P18" s="209">
        <v>0</v>
      </c>
      <c r="Q18" s="209">
        <v>0</v>
      </c>
      <c r="S18" s="2"/>
      <c r="T18" s="2"/>
      <c r="U18" s="2"/>
      <c r="V18" s="2"/>
      <c r="W18" s="2"/>
      <c r="X18" s="2"/>
      <c r="Y18" s="2"/>
      <c r="Z18" s="2"/>
    </row>
    <row r="19" spans="1:26" ht="29.25" customHeight="1" x14ac:dyDescent="0.2">
      <c r="A19" s="37" t="s">
        <v>43</v>
      </c>
      <c r="B19" s="173" t="s">
        <v>44</v>
      </c>
      <c r="C19" s="173" t="str">
        <f>VLOOKUP(B19,serial!$C$1:$D$37,2,FALSE)</f>
        <v>BT_SP</v>
      </c>
      <c r="D19" s="174" t="s">
        <v>45</v>
      </c>
      <c r="E19" s="40">
        <f t="shared" ref="E19:Q19" si="4">E47</f>
        <v>0</v>
      </c>
      <c r="F19" s="40">
        <f t="shared" si="4"/>
        <v>1</v>
      </c>
      <c r="G19" s="40">
        <f t="shared" si="4"/>
        <v>0</v>
      </c>
      <c r="H19" s="40">
        <f t="shared" si="4"/>
        <v>2</v>
      </c>
      <c r="I19" s="40">
        <f t="shared" si="4"/>
        <v>0</v>
      </c>
      <c r="J19" s="40">
        <f t="shared" si="4"/>
        <v>649</v>
      </c>
      <c r="K19" s="40">
        <f t="shared" si="4"/>
        <v>49</v>
      </c>
      <c r="L19" s="40">
        <f t="shared" si="4"/>
        <v>404</v>
      </c>
      <c r="M19" s="40">
        <f t="shared" si="4"/>
        <v>23</v>
      </c>
      <c r="N19" s="40">
        <f t="shared" si="4"/>
        <v>5</v>
      </c>
      <c r="O19" s="40">
        <f t="shared" si="4"/>
        <v>5</v>
      </c>
      <c r="P19" s="40">
        <f t="shared" si="4"/>
        <v>204</v>
      </c>
      <c r="Q19" s="40">
        <f t="shared" si="4"/>
        <v>50</v>
      </c>
    </row>
    <row r="20" spans="1:26" ht="14.25" customHeight="1" x14ac:dyDescent="0.2">
      <c r="A20" s="30" t="s">
        <v>46</v>
      </c>
      <c r="B20" s="121" t="s">
        <v>47</v>
      </c>
      <c r="C20" s="121" t="str">
        <f>VLOOKUP(B20,serial!$C$1:$D$37,2,FALSE)</f>
        <v>BI_IG</v>
      </c>
      <c r="D20" s="175" t="s">
        <v>48</v>
      </c>
      <c r="E20" s="33">
        <f t="shared" ref="E20:Q20" si="5">E21+E22</f>
        <v>0</v>
      </c>
      <c r="F20" s="33">
        <f t="shared" si="5"/>
        <v>3</v>
      </c>
      <c r="G20" s="33">
        <f t="shared" si="5"/>
        <v>8233</v>
      </c>
      <c r="H20" s="33">
        <f t="shared" si="5"/>
        <v>5</v>
      </c>
      <c r="I20" s="33">
        <f t="shared" si="5"/>
        <v>1</v>
      </c>
      <c r="J20" s="33">
        <f t="shared" si="5"/>
        <v>16991</v>
      </c>
      <c r="K20" s="33">
        <f t="shared" si="5"/>
        <v>15462</v>
      </c>
      <c r="L20" s="33">
        <f t="shared" si="5"/>
        <v>10841</v>
      </c>
      <c r="M20" s="33">
        <f t="shared" si="5"/>
        <v>9748</v>
      </c>
      <c r="N20" s="33">
        <f t="shared" si="5"/>
        <v>282</v>
      </c>
      <c r="O20" s="33">
        <f t="shared" si="5"/>
        <v>267</v>
      </c>
      <c r="P20" s="33">
        <f t="shared" si="5"/>
        <v>8556</v>
      </c>
      <c r="Q20" s="33">
        <f t="shared" si="5"/>
        <v>7637</v>
      </c>
    </row>
    <row r="21" spans="1:26" ht="14.25" customHeight="1" x14ac:dyDescent="0.2">
      <c r="A21" s="17" t="s">
        <v>49</v>
      </c>
      <c r="B21" s="1"/>
      <c r="C21" s="1"/>
      <c r="D21" s="42"/>
      <c r="E21" s="209">
        <v>0</v>
      </c>
      <c r="F21" s="209">
        <v>3</v>
      </c>
      <c r="G21" s="209">
        <v>8233</v>
      </c>
      <c r="H21" s="209">
        <v>5</v>
      </c>
      <c r="I21" s="209">
        <v>1</v>
      </c>
      <c r="J21" s="209">
        <v>11422</v>
      </c>
      <c r="K21" s="209">
        <v>10254</v>
      </c>
      <c r="L21" s="209">
        <v>7076</v>
      </c>
      <c r="M21" s="209">
        <v>6278</v>
      </c>
      <c r="N21" s="209">
        <v>192</v>
      </c>
      <c r="O21" s="209">
        <v>180</v>
      </c>
      <c r="P21" s="209">
        <v>5142</v>
      </c>
      <c r="Q21" s="209">
        <v>4556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">
      <c r="A22" s="17" t="s">
        <v>50</v>
      </c>
      <c r="B22" s="1"/>
      <c r="C22" s="1"/>
      <c r="D22" s="42"/>
      <c r="E22" s="209">
        <v>0</v>
      </c>
      <c r="F22" s="209">
        <v>0</v>
      </c>
      <c r="G22" s="209">
        <v>0</v>
      </c>
      <c r="H22" s="209">
        <v>0</v>
      </c>
      <c r="I22" s="209">
        <v>0</v>
      </c>
      <c r="J22" s="209">
        <v>5569</v>
      </c>
      <c r="K22" s="209">
        <v>5208</v>
      </c>
      <c r="L22" s="209">
        <v>3765</v>
      </c>
      <c r="M22" s="209">
        <v>3470</v>
      </c>
      <c r="N22" s="209">
        <v>90</v>
      </c>
      <c r="O22" s="209">
        <v>87</v>
      </c>
      <c r="P22" s="209">
        <v>3414</v>
      </c>
      <c r="Q22" s="209">
        <v>3081</v>
      </c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">
      <c r="A23" s="13" t="s">
        <v>51</v>
      </c>
      <c r="B23" s="14"/>
      <c r="C23" s="14"/>
      <c r="D23" s="105"/>
      <c r="E23" s="16">
        <f t="shared" ref="E23:N23" si="6">SUM(E24,E25,E28,E29,E30,E31,E36)</f>
        <v>2</v>
      </c>
      <c r="F23" s="16">
        <f t="shared" si="6"/>
        <v>2</v>
      </c>
      <c r="G23" s="16">
        <f t="shared" si="6"/>
        <v>695149</v>
      </c>
      <c r="H23" s="16">
        <f t="shared" si="6"/>
        <v>2</v>
      </c>
      <c r="I23" s="16">
        <f t="shared" si="6"/>
        <v>1</v>
      </c>
      <c r="J23" s="16">
        <f t="shared" si="6"/>
        <v>412</v>
      </c>
      <c r="K23" s="16">
        <f t="shared" si="6"/>
        <v>0</v>
      </c>
      <c r="L23" s="16">
        <f t="shared" si="6"/>
        <v>354</v>
      </c>
      <c r="M23" s="16">
        <f t="shared" si="6"/>
        <v>0</v>
      </c>
      <c r="N23" s="16">
        <f t="shared" si="6"/>
        <v>10</v>
      </c>
      <c r="O23" s="16">
        <v>0</v>
      </c>
      <c r="P23" s="16">
        <v>0</v>
      </c>
      <c r="Q23" s="16">
        <f>SUM(Q24,Q25,Q28,Q29,Q30,Q31,Q36)</f>
        <v>0</v>
      </c>
    </row>
    <row r="24" spans="1:26" ht="25.5" customHeight="1" x14ac:dyDescent="0.2">
      <c r="A24" s="43" t="s">
        <v>52</v>
      </c>
      <c r="B24" s="1" t="s">
        <v>53</v>
      </c>
      <c r="C24" s="1" t="str">
        <f>VLOOKUP(B24,serial!$C$1:$D$37,2,FALSE)</f>
        <v>BASM</v>
      </c>
      <c r="D24" s="20" t="s">
        <v>54</v>
      </c>
      <c r="E24" s="209">
        <v>1</v>
      </c>
      <c r="F24" s="209">
        <v>1</v>
      </c>
      <c r="G24" s="209">
        <v>637457</v>
      </c>
      <c r="H24" s="209">
        <v>1</v>
      </c>
      <c r="I24" s="209">
        <v>0</v>
      </c>
      <c r="J24" s="209">
        <v>144</v>
      </c>
      <c r="K24" s="209">
        <v>0</v>
      </c>
      <c r="L24" s="209">
        <v>132</v>
      </c>
      <c r="M24" s="209">
        <v>0</v>
      </c>
      <c r="N24" s="209">
        <v>4</v>
      </c>
      <c r="O24" s="209">
        <v>0</v>
      </c>
      <c r="P24" s="209">
        <v>1035</v>
      </c>
      <c r="Q24" s="209">
        <v>0</v>
      </c>
    </row>
    <row r="25" spans="1:26" ht="24" customHeight="1" x14ac:dyDescent="0.2">
      <c r="A25" s="44" t="s">
        <v>55</v>
      </c>
      <c r="B25" s="45"/>
      <c r="C25" s="45"/>
      <c r="D25" s="46"/>
      <c r="E25" s="47">
        <f t="shared" ref="E25:Q25" si="7">SUM(E26,E27)</f>
        <v>1</v>
      </c>
      <c r="F25" s="47">
        <f t="shared" si="7"/>
        <v>1</v>
      </c>
      <c r="G25" s="47">
        <f t="shared" si="7"/>
        <v>57100</v>
      </c>
      <c r="H25" s="47">
        <f t="shared" si="7"/>
        <v>1</v>
      </c>
      <c r="I25" s="47">
        <f t="shared" si="7"/>
        <v>1</v>
      </c>
      <c r="J25" s="47">
        <f t="shared" si="7"/>
        <v>164</v>
      </c>
      <c r="K25" s="47">
        <f t="shared" si="7"/>
        <v>0</v>
      </c>
      <c r="L25" s="47">
        <f t="shared" si="7"/>
        <v>143</v>
      </c>
      <c r="M25" s="47">
        <f t="shared" si="7"/>
        <v>0</v>
      </c>
      <c r="N25" s="47">
        <f t="shared" si="7"/>
        <v>4</v>
      </c>
      <c r="O25" s="47">
        <f t="shared" si="7"/>
        <v>0</v>
      </c>
      <c r="P25" s="47">
        <f t="shared" si="7"/>
        <v>186</v>
      </c>
      <c r="Q25" s="47">
        <f t="shared" si="7"/>
        <v>0</v>
      </c>
    </row>
    <row r="26" spans="1:26" ht="25.5" customHeight="1" x14ac:dyDescent="0.2">
      <c r="A26" s="17" t="s">
        <v>56</v>
      </c>
      <c r="B26" s="1" t="s">
        <v>57</v>
      </c>
      <c r="C26" s="1" t="str">
        <f>VLOOKUP(B26,serial!$C$1:$D$37,2,FALSE)</f>
        <v>BE_RTS</v>
      </c>
      <c r="D26" s="2" t="s">
        <v>58</v>
      </c>
      <c r="E26" s="88">
        <v>1</v>
      </c>
      <c r="F26" s="88">
        <v>1</v>
      </c>
      <c r="G26" s="88">
        <v>57100</v>
      </c>
      <c r="H26" s="88">
        <v>1</v>
      </c>
      <c r="I26" s="88">
        <v>1</v>
      </c>
      <c r="J26" s="88">
        <v>106</v>
      </c>
      <c r="K26" s="88">
        <v>0</v>
      </c>
      <c r="L26" s="88">
        <v>86</v>
      </c>
      <c r="M26" s="88">
        <v>0</v>
      </c>
      <c r="N26" s="88">
        <v>4</v>
      </c>
      <c r="O26" s="88">
        <v>0</v>
      </c>
      <c r="P26" s="88">
        <v>186</v>
      </c>
      <c r="Q26" s="88">
        <v>0</v>
      </c>
    </row>
    <row r="27" spans="1:26" ht="12.75" customHeight="1" x14ac:dyDescent="0.2">
      <c r="A27" s="17" t="s">
        <v>59</v>
      </c>
      <c r="B27" s="1" t="s">
        <v>60</v>
      </c>
      <c r="C27" s="1" t="str">
        <f>VLOOKUP(B27,serial!$C$1:$D$37,2,FALSE)</f>
        <v>BE_R</v>
      </c>
      <c r="D27" s="2" t="s">
        <v>61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58</v>
      </c>
      <c r="K27" s="93">
        <v>0</v>
      </c>
      <c r="L27" s="93">
        <v>57</v>
      </c>
      <c r="M27" s="93">
        <v>0</v>
      </c>
      <c r="N27" s="93">
        <v>0</v>
      </c>
      <c r="O27" s="93">
        <v>0</v>
      </c>
      <c r="P27" s="93">
        <v>0</v>
      </c>
      <c r="Q27" s="93">
        <v>0</v>
      </c>
    </row>
    <row r="28" spans="1:26" ht="12.75" customHeight="1" x14ac:dyDescent="0.2">
      <c r="A28" s="48" t="s">
        <v>62</v>
      </c>
      <c r="B28" s="1" t="s">
        <v>63</v>
      </c>
      <c r="C28" s="1" t="str">
        <f>VLOOKUP(B28,serial!$C$1:$D$37,2,FALSE)</f>
        <v>AGEPI</v>
      </c>
      <c r="D28" s="2" t="s">
        <v>64</v>
      </c>
      <c r="E28" s="317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</row>
    <row r="29" spans="1:26" ht="25.5" customHeight="1" x14ac:dyDescent="0.2">
      <c r="A29" s="43" t="s">
        <v>65</v>
      </c>
      <c r="B29" s="1" t="s">
        <v>66</v>
      </c>
      <c r="C29" s="1" t="str">
        <f>VLOOKUP(B29,serial!$C$1:$D$37,2,FALSE)</f>
        <v>CNIRN</v>
      </c>
      <c r="D29" s="2" t="s">
        <v>67</v>
      </c>
      <c r="E29" s="93">
        <v>0</v>
      </c>
      <c r="F29" s="93">
        <v>0</v>
      </c>
      <c r="G29" s="93">
        <v>592</v>
      </c>
      <c r="H29" s="93">
        <v>0</v>
      </c>
      <c r="I29" s="93">
        <v>0</v>
      </c>
      <c r="J29" s="93">
        <v>23</v>
      </c>
      <c r="K29" s="93">
        <v>0</v>
      </c>
      <c r="L29" s="93">
        <v>13</v>
      </c>
      <c r="M29" s="93">
        <v>0</v>
      </c>
      <c r="N29" s="93">
        <v>2</v>
      </c>
      <c r="O29" s="93">
        <v>0</v>
      </c>
      <c r="P29" s="93">
        <v>27</v>
      </c>
      <c r="Q29" s="93">
        <v>0</v>
      </c>
    </row>
    <row r="30" spans="1:26" ht="12.75" customHeight="1" x14ac:dyDescent="0.2">
      <c r="A30" s="43" t="s">
        <v>68</v>
      </c>
      <c r="B30" s="1" t="s">
        <v>69</v>
      </c>
      <c r="C30" s="1" t="str">
        <f>VLOOKUP(B30,serial!$C$1:$D$37,2,FALSE)</f>
        <v>BPRM</v>
      </c>
      <c r="D30" s="2" t="s">
        <v>70</v>
      </c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</row>
    <row r="31" spans="1:26" ht="12.75" customHeight="1" x14ac:dyDescent="0.2">
      <c r="A31" s="44" t="s">
        <v>71</v>
      </c>
      <c r="B31" s="45"/>
      <c r="C31" s="45"/>
      <c r="D31" s="58"/>
      <c r="E31" s="306">
        <f t="shared" ref="E31:Q31" si="8">E34</f>
        <v>0</v>
      </c>
      <c r="F31" s="306">
        <f t="shared" si="8"/>
        <v>0</v>
      </c>
      <c r="G31" s="306">
        <f t="shared" si="8"/>
        <v>0</v>
      </c>
      <c r="H31" s="306">
        <f t="shared" si="8"/>
        <v>0</v>
      </c>
      <c r="I31" s="306">
        <f t="shared" si="8"/>
        <v>0</v>
      </c>
      <c r="J31" s="306">
        <f t="shared" si="8"/>
        <v>64</v>
      </c>
      <c r="K31" s="306">
        <f t="shared" si="8"/>
        <v>0</v>
      </c>
      <c r="L31" s="306">
        <f t="shared" si="8"/>
        <v>52</v>
      </c>
      <c r="M31" s="306">
        <f t="shared" si="8"/>
        <v>0</v>
      </c>
      <c r="N31" s="306">
        <f t="shared" si="8"/>
        <v>0</v>
      </c>
      <c r="O31" s="306">
        <f t="shared" si="8"/>
        <v>0</v>
      </c>
      <c r="P31" s="306">
        <f t="shared" si="8"/>
        <v>0</v>
      </c>
      <c r="Q31" s="306">
        <f t="shared" si="8"/>
        <v>0</v>
      </c>
    </row>
    <row r="32" spans="1:26" ht="25.5" customHeight="1" x14ac:dyDescent="0.2">
      <c r="A32" s="54" t="s">
        <v>72</v>
      </c>
      <c r="B32" s="1" t="s">
        <v>73</v>
      </c>
      <c r="C32" s="1" t="str">
        <f>VLOOKUP(B32,serial!$C$1:$D$37,2,FALSE)</f>
        <v>BM_USM</v>
      </c>
      <c r="D32" s="2" t="s">
        <v>74</v>
      </c>
      <c r="E32" s="93">
        <v>1</v>
      </c>
      <c r="F32" s="93">
        <v>0</v>
      </c>
      <c r="G32" s="93">
        <v>90192</v>
      </c>
      <c r="H32" s="93">
        <v>1</v>
      </c>
      <c r="I32" s="93">
        <v>1</v>
      </c>
      <c r="J32" s="93">
        <v>96</v>
      </c>
      <c r="K32" s="93">
        <v>0</v>
      </c>
      <c r="L32" s="93">
        <v>89</v>
      </c>
      <c r="M32" s="93">
        <v>0</v>
      </c>
      <c r="N32" s="93">
        <v>17</v>
      </c>
      <c r="O32" s="93">
        <v>0</v>
      </c>
      <c r="P32" s="93">
        <v>6233</v>
      </c>
      <c r="Q32" s="93">
        <v>0</v>
      </c>
    </row>
    <row r="33" spans="1:17" ht="41.25" customHeight="1" x14ac:dyDescent="0.2">
      <c r="A33" s="55" t="s">
        <v>75</v>
      </c>
      <c r="B33" s="1" t="s">
        <v>76</v>
      </c>
      <c r="C33" s="1" t="str">
        <f>VLOOKUP(B33,serial!$C$1:$D$37,2,FALSE)</f>
        <v>BM_S</v>
      </c>
      <c r="D33" s="2" t="s">
        <v>77</v>
      </c>
      <c r="E33" s="93">
        <v>0</v>
      </c>
      <c r="F33" s="93">
        <v>0</v>
      </c>
      <c r="G33" s="93">
        <v>0</v>
      </c>
      <c r="H33" s="93">
        <v>0</v>
      </c>
      <c r="I33" s="93">
        <v>0</v>
      </c>
      <c r="J33" s="93">
        <v>88</v>
      </c>
      <c r="K33" s="93">
        <v>0</v>
      </c>
      <c r="L33" s="93">
        <v>65</v>
      </c>
      <c r="M33" s="93">
        <v>0</v>
      </c>
      <c r="N33" s="93">
        <v>4</v>
      </c>
      <c r="O33" s="93">
        <v>0</v>
      </c>
      <c r="P33" s="93">
        <v>72</v>
      </c>
      <c r="Q33" s="93">
        <v>0</v>
      </c>
    </row>
    <row r="34" spans="1:17" ht="25.5" customHeight="1" x14ac:dyDescent="0.2">
      <c r="A34" s="55" t="s">
        <v>78</v>
      </c>
      <c r="B34" s="1" t="s">
        <v>79</v>
      </c>
      <c r="C34" s="1" t="str">
        <f>VLOOKUP(B34,serial!$C$1:$D$37,2,FALSE)</f>
        <v>BM_R</v>
      </c>
      <c r="D34" s="2" t="s">
        <v>80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64</v>
      </c>
      <c r="K34" s="93">
        <v>0</v>
      </c>
      <c r="L34" s="93">
        <v>52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</row>
    <row r="35" spans="1:17" ht="25.5" customHeight="1" x14ac:dyDescent="0.2">
      <c r="A35" s="56" t="s">
        <v>81</v>
      </c>
      <c r="B35" s="1"/>
      <c r="C35" s="1"/>
      <c r="D35" s="2"/>
      <c r="E35" s="90">
        <f t="shared" ref="E35:Q35" si="9">SUM(E32:E34)</f>
        <v>1</v>
      </c>
      <c r="F35" s="90">
        <f t="shared" si="9"/>
        <v>0</v>
      </c>
      <c r="G35" s="90">
        <f t="shared" si="9"/>
        <v>90192</v>
      </c>
      <c r="H35" s="90">
        <f t="shared" si="9"/>
        <v>1</v>
      </c>
      <c r="I35" s="90">
        <f t="shared" si="9"/>
        <v>1</v>
      </c>
      <c r="J35" s="90">
        <f t="shared" si="9"/>
        <v>248</v>
      </c>
      <c r="K35" s="90">
        <f t="shared" si="9"/>
        <v>0</v>
      </c>
      <c r="L35" s="90">
        <f t="shared" si="9"/>
        <v>206</v>
      </c>
      <c r="M35" s="90">
        <f t="shared" si="9"/>
        <v>0</v>
      </c>
      <c r="N35" s="90">
        <f t="shared" si="9"/>
        <v>21</v>
      </c>
      <c r="O35" s="90">
        <f t="shared" si="9"/>
        <v>0</v>
      </c>
      <c r="P35" s="90">
        <f t="shared" si="9"/>
        <v>6305</v>
      </c>
      <c r="Q35" s="90">
        <f t="shared" si="9"/>
        <v>0</v>
      </c>
    </row>
    <row r="36" spans="1:17" ht="15.75" customHeight="1" x14ac:dyDescent="0.2">
      <c r="A36" s="57" t="s">
        <v>82</v>
      </c>
      <c r="B36" s="45"/>
      <c r="C36" s="58"/>
      <c r="D36" s="58"/>
      <c r="E36" s="306">
        <f t="shared" ref="E36:Q36" si="10">E39</f>
        <v>0</v>
      </c>
      <c r="F36" s="306">
        <f t="shared" si="10"/>
        <v>0</v>
      </c>
      <c r="G36" s="306">
        <f t="shared" si="10"/>
        <v>0</v>
      </c>
      <c r="H36" s="306">
        <f t="shared" si="10"/>
        <v>0</v>
      </c>
      <c r="I36" s="306">
        <f t="shared" si="10"/>
        <v>0</v>
      </c>
      <c r="J36" s="306">
        <f t="shared" si="10"/>
        <v>17</v>
      </c>
      <c r="K36" s="306">
        <f t="shared" si="10"/>
        <v>0</v>
      </c>
      <c r="L36" s="306">
        <f t="shared" si="10"/>
        <v>14</v>
      </c>
      <c r="M36" s="306">
        <f t="shared" si="10"/>
        <v>0</v>
      </c>
      <c r="N36" s="306">
        <f t="shared" si="10"/>
        <v>0</v>
      </c>
      <c r="O36" s="306">
        <f t="shared" si="10"/>
        <v>0</v>
      </c>
      <c r="P36" s="306">
        <f t="shared" si="10"/>
        <v>0</v>
      </c>
      <c r="Q36" s="306">
        <f t="shared" si="10"/>
        <v>0</v>
      </c>
    </row>
    <row r="37" spans="1:17" ht="25.5" customHeight="1" x14ac:dyDescent="0.2">
      <c r="A37" s="17" t="s">
        <v>83</v>
      </c>
      <c r="B37" s="1" t="s">
        <v>84</v>
      </c>
      <c r="C37" s="1" t="str">
        <f>VLOOKUP(B37,serial!$C$1:$D$37,2,FALSE)</f>
        <v>BA_RS</v>
      </c>
      <c r="D37" s="2" t="s">
        <v>85</v>
      </c>
      <c r="E37" s="93">
        <v>1</v>
      </c>
      <c r="F37" s="93">
        <v>0</v>
      </c>
      <c r="G37" s="93">
        <v>68483</v>
      </c>
      <c r="H37" s="93">
        <v>1</v>
      </c>
      <c r="I37" s="93">
        <v>0</v>
      </c>
      <c r="J37" s="93">
        <v>158</v>
      </c>
      <c r="K37" s="93">
        <v>0</v>
      </c>
      <c r="L37" s="93">
        <v>122</v>
      </c>
      <c r="M37" s="93">
        <v>0</v>
      </c>
      <c r="N37" s="93">
        <v>8</v>
      </c>
      <c r="O37" s="93">
        <v>0</v>
      </c>
      <c r="P37" s="93">
        <v>128</v>
      </c>
      <c r="Q37" s="93">
        <v>0</v>
      </c>
    </row>
    <row r="38" spans="1:17" ht="38.25" customHeight="1" x14ac:dyDescent="0.2">
      <c r="A38" s="17" t="s">
        <v>86</v>
      </c>
      <c r="B38" s="1" t="s">
        <v>87</v>
      </c>
      <c r="C38" s="1" t="str">
        <f>VLOOKUP(B38,serial!$C$1:$D$37,2,FALSE)</f>
        <v>BA_PT</v>
      </c>
      <c r="D38" s="2" t="s">
        <v>88</v>
      </c>
      <c r="E38" s="93">
        <v>0</v>
      </c>
      <c r="F38" s="93">
        <v>0</v>
      </c>
      <c r="G38" s="93">
        <v>0</v>
      </c>
      <c r="H38" s="93">
        <v>0</v>
      </c>
      <c r="I38" s="93">
        <v>0</v>
      </c>
      <c r="J38" s="93">
        <v>231</v>
      </c>
      <c r="K38" s="93">
        <v>0</v>
      </c>
      <c r="L38" s="93">
        <v>165</v>
      </c>
      <c r="M38" s="93">
        <v>0</v>
      </c>
      <c r="N38" s="93">
        <v>3</v>
      </c>
      <c r="O38" s="93">
        <v>0</v>
      </c>
      <c r="P38" s="93">
        <v>318</v>
      </c>
      <c r="Q38" s="93">
        <v>0</v>
      </c>
    </row>
    <row r="39" spans="1:17" ht="25.5" customHeight="1" x14ac:dyDescent="0.2">
      <c r="A39" s="17" t="s">
        <v>89</v>
      </c>
      <c r="B39" s="1" t="s">
        <v>90</v>
      </c>
      <c r="C39" s="1" t="str">
        <f>VLOOKUP(B39,serial!$C$1:$D$37,2,FALSE)</f>
        <v>BA_R</v>
      </c>
      <c r="D39" s="2" t="s">
        <v>91</v>
      </c>
      <c r="E39" s="93">
        <v>0</v>
      </c>
      <c r="F39" s="93">
        <v>0</v>
      </c>
      <c r="G39" s="93">
        <v>0</v>
      </c>
      <c r="H39" s="93">
        <v>0</v>
      </c>
      <c r="I39" s="93">
        <v>0</v>
      </c>
      <c r="J39" s="93">
        <v>17</v>
      </c>
      <c r="K39" s="93">
        <v>0</v>
      </c>
      <c r="L39" s="93">
        <v>14</v>
      </c>
      <c r="M39" s="93">
        <v>0</v>
      </c>
      <c r="N39" s="93">
        <v>0</v>
      </c>
      <c r="O39" s="93">
        <v>0</v>
      </c>
      <c r="P39" s="93">
        <v>0</v>
      </c>
      <c r="Q39" s="93">
        <v>0</v>
      </c>
    </row>
    <row r="40" spans="1:17" ht="16.5" customHeight="1" x14ac:dyDescent="0.2">
      <c r="A40" s="59" t="s">
        <v>92</v>
      </c>
      <c r="B40" s="1"/>
      <c r="C40" s="1"/>
      <c r="D40" s="2"/>
      <c r="E40" s="90">
        <f t="shared" ref="E40:Q40" si="11">SUM(E37:E39)</f>
        <v>1</v>
      </c>
      <c r="F40" s="90">
        <f t="shared" si="11"/>
        <v>0</v>
      </c>
      <c r="G40" s="90">
        <f t="shared" si="11"/>
        <v>68483</v>
      </c>
      <c r="H40" s="90">
        <f t="shared" si="11"/>
        <v>1</v>
      </c>
      <c r="I40" s="90">
        <f t="shared" si="11"/>
        <v>0</v>
      </c>
      <c r="J40" s="90">
        <f t="shared" si="11"/>
        <v>406</v>
      </c>
      <c r="K40" s="90">
        <f t="shared" si="11"/>
        <v>0</v>
      </c>
      <c r="L40" s="90">
        <f t="shared" si="11"/>
        <v>301</v>
      </c>
      <c r="M40" s="90">
        <f t="shared" si="11"/>
        <v>0</v>
      </c>
      <c r="N40" s="90">
        <f t="shared" si="11"/>
        <v>11</v>
      </c>
      <c r="O40" s="90">
        <f t="shared" si="11"/>
        <v>0</v>
      </c>
      <c r="P40" s="90">
        <f t="shared" si="11"/>
        <v>446</v>
      </c>
      <c r="Q40" s="90">
        <f t="shared" si="11"/>
        <v>0</v>
      </c>
    </row>
    <row r="41" spans="1:17" ht="25.5" customHeight="1" x14ac:dyDescent="0.2">
      <c r="A41" s="44" t="s">
        <v>93</v>
      </c>
      <c r="B41" s="45"/>
      <c r="C41" s="45"/>
      <c r="D41" s="58"/>
      <c r="E41" s="306">
        <f t="shared" ref="E41:Q41" si="12">SUM(E42:E43)</f>
        <v>3</v>
      </c>
      <c r="F41" s="306">
        <f t="shared" si="12"/>
        <v>2</v>
      </c>
      <c r="G41" s="306">
        <f t="shared" si="12"/>
        <v>121898</v>
      </c>
      <c r="H41" s="306">
        <f t="shared" si="12"/>
        <v>3</v>
      </c>
      <c r="I41" s="306">
        <f t="shared" si="12"/>
        <v>2</v>
      </c>
      <c r="J41" s="306">
        <f t="shared" si="12"/>
        <v>248</v>
      </c>
      <c r="K41" s="306">
        <f t="shared" si="12"/>
        <v>0</v>
      </c>
      <c r="L41" s="306">
        <f t="shared" si="12"/>
        <v>226</v>
      </c>
      <c r="M41" s="306">
        <f t="shared" si="12"/>
        <v>0</v>
      </c>
      <c r="N41" s="306">
        <f t="shared" si="12"/>
        <v>5</v>
      </c>
      <c r="O41" s="306">
        <f t="shared" si="12"/>
        <v>2</v>
      </c>
      <c r="P41" s="306">
        <f t="shared" si="12"/>
        <v>544</v>
      </c>
      <c r="Q41" s="306">
        <f t="shared" si="12"/>
        <v>19</v>
      </c>
    </row>
    <row r="42" spans="1:17" ht="25.5" customHeight="1" x14ac:dyDescent="0.2">
      <c r="A42" s="54" t="s">
        <v>94</v>
      </c>
      <c r="B42" s="1" t="s">
        <v>95</v>
      </c>
      <c r="C42" s="1" t="str">
        <f>VLOOKUP(B42,serial!$C$1:$D$37,2,FALSE)</f>
        <v>BE_RM</v>
      </c>
      <c r="D42" s="2" t="s">
        <v>96</v>
      </c>
      <c r="E42" s="93">
        <v>1</v>
      </c>
      <c r="F42" s="93">
        <v>0</v>
      </c>
      <c r="G42" s="93">
        <v>114738</v>
      </c>
      <c r="H42" s="93">
        <v>1</v>
      </c>
      <c r="I42" s="93">
        <v>2</v>
      </c>
      <c r="J42" s="93">
        <v>181</v>
      </c>
      <c r="K42" s="93">
        <v>0</v>
      </c>
      <c r="L42" s="93">
        <v>170</v>
      </c>
      <c r="M42" s="93">
        <v>0</v>
      </c>
      <c r="N42" s="93">
        <v>2</v>
      </c>
      <c r="O42" s="93">
        <v>0</v>
      </c>
      <c r="P42" s="93">
        <v>150</v>
      </c>
      <c r="Q42" s="93">
        <v>0</v>
      </c>
    </row>
    <row r="43" spans="1:17" ht="38.25" customHeight="1" x14ac:dyDescent="0.2">
      <c r="A43" s="54" t="s">
        <v>97</v>
      </c>
      <c r="B43" s="1" t="s">
        <v>98</v>
      </c>
      <c r="C43" s="1" t="str">
        <f>VLOOKUP(B43,serial!$C$1:$D$37,2,FALSE)</f>
        <v>BE_PT</v>
      </c>
      <c r="D43" s="2" t="s">
        <v>99</v>
      </c>
      <c r="E43" s="93">
        <v>2</v>
      </c>
      <c r="F43" s="93">
        <v>2</v>
      </c>
      <c r="G43" s="93">
        <v>7160</v>
      </c>
      <c r="H43" s="93">
        <v>2</v>
      </c>
      <c r="I43" s="93">
        <v>0</v>
      </c>
      <c r="J43" s="93">
        <v>67</v>
      </c>
      <c r="K43" s="93">
        <v>0</v>
      </c>
      <c r="L43" s="93">
        <v>56</v>
      </c>
      <c r="M43" s="93">
        <v>0</v>
      </c>
      <c r="N43" s="93">
        <v>3</v>
      </c>
      <c r="O43" s="93">
        <v>2</v>
      </c>
      <c r="P43" s="93">
        <v>394</v>
      </c>
      <c r="Q43" s="93">
        <v>19</v>
      </c>
    </row>
    <row r="44" spans="1:17" ht="25.5" customHeight="1" x14ac:dyDescent="0.2">
      <c r="A44" s="60" t="s">
        <v>100</v>
      </c>
      <c r="B44" s="1"/>
      <c r="C44" s="1"/>
      <c r="D44" s="2"/>
      <c r="E44" s="285">
        <f t="shared" ref="E44:Q44" si="13">SUM(E45:E47)</f>
        <v>1</v>
      </c>
      <c r="F44" s="285">
        <f t="shared" si="13"/>
        <v>1</v>
      </c>
      <c r="G44" s="285">
        <f t="shared" si="13"/>
        <v>39145</v>
      </c>
      <c r="H44" s="285">
        <f t="shared" si="13"/>
        <v>4</v>
      </c>
      <c r="I44" s="285">
        <f t="shared" si="13"/>
        <v>2</v>
      </c>
      <c r="J44" s="285">
        <f t="shared" si="13"/>
        <v>1334</v>
      </c>
      <c r="K44" s="285">
        <f t="shared" si="13"/>
        <v>90</v>
      </c>
      <c r="L44" s="285">
        <f t="shared" si="13"/>
        <v>998</v>
      </c>
      <c r="M44" s="285">
        <f t="shared" si="13"/>
        <v>62</v>
      </c>
      <c r="N44" s="285">
        <f t="shared" si="13"/>
        <v>6</v>
      </c>
      <c r="O44" s="285">
        <f t="shared" si="13"/>
        <v>6</v>
      </c>
      <c r="P44" s="285">
        <f t="shared" si="13"/>
        <v>282</v>
      </c>
      <c r="Q44" s="285">
        <f t="shared" si="13"/>
        <v>78</v>
      </c>
    </row>
    <row r="45" spans="1:17" ht="25.5" customHeight="1" x14ac:dyDescent="0.2">
      <c r="A45" s="54" t="s">
        <v>101</v>
      </c>
      <c r="B45" s="1" t="s">
        <v>102</v>
      </c>
      <c r="C45" s="1" t="str">
        <f>VLOOKUP(B45,serial!$C$1:$D$37,2,FALSE)</f>
        <v>BT_RM</v>
      </c>
      <c r="D45" s="2" t="s">
        <v>103</v>
      </c>
      <c r="E45" s="93">
        <v>1</v>
      </c>
      <c r="F45" s="93">
        <v>0</v>
      </c>
      <c r="G45" s="93">
        <v>39145</v>
      </c>
      <c r="H45" s="93">
        <v>1</v>
      </c>
      <c r="I45" s="93">
        <v>1</v>
      </c>
      <c r="J45" s="93">
        <v>186</v>
      </c>
      <c r="K45" s="93">
        <v>0</v>
      </c>
      <c r="L45" s="93">
        <v>181</v>
      </c>
      <c r="M45" s="93">
        <v>0</v>
      </c>
      <c r="N45" s="93">
        <v>0</v>
      </c>
      <c r="O45" s="93">
        <v>0</v>
      </c>
      <c r="P45" s="93">
        <v>0</v>
      </c>
      <c r="Q45" s="93">
        <v>0</v>
      </c>
    </row>
    <row r="46" spans="1:17" ht="38.25" customHeight="1" x14ac:dyDescent="0.2">
      <c r="A46" s="54" t="s">
        <v>104</v>
      </c>
      <c r="B46" s="1" t="s">
        <v>105</v>
      </c>
      <c r="C46" s="1" t="str">
        <f>VLOOKUP(B46,serial!$C$1:$D$37,2,FALSE)</f>
        <v>BT_PT</v>
      </c>
      <c r="D46" s="2" t="s">
        <v>106</v>
      </c>
      <c r="E46" s="93">
        <v>0</v>
      </c>
      <c r="F46" s="93">
        <v>0</v>
      </c>
      <c r="G46" s="93">
        <v>0</v>
      </c>
      <c r="H46" s="93">
        <v>1</v>
      </c>
      <c r="I46" s="93">
        <v>1</v>
      </c>
      <c r="J46" s="93">
        <v>499</v>
      </c>
      <c r="K46" s="93">
        <v>41</v>
      </c>
      <c r="L46" s="93">
        <v>413</v>
      </c>
      <c r="M46" s="93">
        <v>39</v>
      </c>
      <c r="N46" s="93">
        <v>1</v>
      </c>
      <c r="O46" s="93">
        <v>1</v>
      </c>
      <c r="P46" s="93">
        <v>78</v>
      </c>
      <c r="Q46" s="93">
        <v>28</v>
      </c>
    </row>
    <row r="47" spans="1:17" ht="25.5" customHeight="1" x14ac:dyDescent="0.2">
      <c r="A47" s="61" t="s">
        <v>107</v>
      </c>
      <c r="B47" s="1" t="s">
        <v>44</v>
      </c>
      <c r="C47" s="1" t="str">
        <f>VLOOKUP(B47,serial!$C$1:$D$37,2,FALSE)</f>
        <v>BT_SP</v>
      </c>
      <c r="D47" s="2" t="s">
        <v>108</v>
      </c>
      <c r="E47" s="93">
        <v>0</v>
      </c>
      <c r="F47" s="93">
        <v>1</v>
      </c>
      <c r="G47" s="93">
        <v>0</v>
      </c>
      <c r="H47" s="93">
        <v>2</v>
      </c>
      <c r="I47" s="93">
        <v>0</v>
      </c>
      <c r="J47" s="93">
        <v>649</v>
      </c>
      <c r="K47" s="93">
        <v>49</v>
      </c>
      <c r="L47" s="93">
        <v>404</v>
      </c>
      <c r="M47" s="93">
        <v>23</v>
      </c>
      <c r="N47" s="93">
        <v>5</v>
      </c>
      <c r="O47" s="93">
        <v>5</v>
      </c>
      <c r="P47" s="93">
        <v>204</v>
      </c>
      <c r="Q47" s="93">
        <v>50</v>
      </c>
    </row>
    <row r="48" spans="1:17" ht="25.5" customHeight="1" x14ac:dyDescent="0.2">
      <c r="A48" s="44" t="s">
        <v>109</v>
      </c>
      <c r="B48" s="45"/>
      <c r="C48" s="45"/>
      <c r="D48" s="58"/>
      <c r="E48" s="306">
        <f t="shared" ref="E48:J48" si="14">SUM(E49:E50)</f>
        <v>1</v>
      </c>
      <c r="F48" s="306">
        <f t="shared" si="14"/>
        <v>3</v>
      </c>
      <c r="G48" s="306">
        <f t="shared" si="14"/>
        <v>20300</v>
      </c>
      <c r="H48" s="306">
        <f t="shared" si="14"/>
        <v>1</v>
      </c>
      <c r="I48" s="306">
        <f t="shared" si="14"/>
        <v>1</v>
      </c>
      <c r="J48" s="306">
        <f t="shared" si="14"/>
        <v>222</v>
      </c>
      <c r="K48" s="306">
        <v>0</v>
      </c>
      <c r="L48" s="306">
        <f t="shared" ref="L48:Q48" si="15">SUM(L49:L50)</f>
        <v>200</v>
      </c>
      <c r="M48" s="306">
        <f t="shared" si="15"/>
        <v>0</v>
      </c>
      <c r="N48" s="306">
        <f t="shared" si="15"/>
        <v>28</v>
      </c>
      <c r="O48" s="306">
        <f t="shared" si="15"/>
        <v>20</v>
      </c>
      <c r="P48" s="306">
        <f t="shared" si="15"/>
        <v>390</v>
      </c>
      <c r="Q48" s="306">
        <f t="shared" si="15"/>
        <v>20</v>
      </c>
    </row>
    <row r="49" spans="1:17" ht="18" customHeight="1" x14ac:dyDescent="0.2">
      <c r="A49" s="17" t="s">
        <v>110</v>
      </c>
      <c r="B49" s="1" t="s">
        <v>111</v>
      </c>
      <c r="C49" s="1" t="str">
        <f>VLOOKUP(B49,serial!$C$1:$D$37,2,FALSE)</f>
        <v>BAM_RM</v>
      </c>
      <c r="D49" s="2" t="s">
        <v>112</v>
      </c>
      <c r="E49" s="93">
        <v>1</v>
      </c>
      <c r="F49" s="93">
        <v>1</v>
      </c>
      <c r="G49" s="93">
        <v>13400</v>
      </c>
      <c r="H49" s="93">
        <v>1</v>
      </c>
      <c r="I49" s="93">
        <v>1</v>
      </c>
      <c r="J49" s="93">
        <v>134</v>
      </c>
      <c r="K49" s="93">
        <v>0</v>
      </c>
      <c r="L49" s="93">
        <v>131</v>
      </c>
      <c r="M49" s="93">
        <v>0</v>
      </c>
      <c r="N49" s="93">
        <v>3</v>
      </c>
      <c r="O49" s="93">
        <v>0</v>
      </c>
      <c r="P49" s="93">
        <v>90</v>
      </c>
      <c r="Q49" s="93">
        <v>0</v>
      </c>
    </row>
    <row r="50" spans="1:17" ht="39" customHeight="1" x14ac:dyDescent="0.2">
      <c r="A50" s="17" t="s">
        <v>113</v>
      </c>
      <c r="B50" s="1" t="s">
        <v>114</v>
      </c>
      <c r="C50" s="1" t="str">
        <f>VLOOKUP(B50,serial!$C$1:$D$37,2,FALSE)</f>
        <v>BAM_PT</v>
      </c>
      <c r="D50" s="2" t="s">
        <v>115</v>
      </c>
      <c r="E50" s="93">
        <v>0</v>
      </c>
      <c r="F50" s="93">
        <v>2</v>
      </c>
      <c r="G50" s="93">
        <v>6900</v>
      </c>
      <c r="H50" s="93">
        <v>0</v>
      </c>
      <c r="I50" s="93">
        <v>0</v>
      </c>
      <c r="J50" s="93">
        <v>88</v>
      </c>
      <c r="K50" s="93">
        <v>0</v>
      </c>
      <c r="L50" s="93">
        <v>69</v>
      </c>
      <c r="M50" s="93">
        <v>0</v>
      </c>
      <c r="N50" s="93">
        <v>25</v>
      </c>
      <c r="O50" s="93">
        <v>20</v>
      </c>
      <c r="P50" s="93">
        <v>300</v>
      </c>
      <c r="Q50" s="93">
        <v>20</v>
      </c>
    </row>
    <row r="51" spans="1:17" ht="25.5" customHeight="1" x14ac:dyDescent="0.2">
      <c r="A51" s="62" t="s">
        <v>116</v>
      </c>
      <c r="B51" s="63"/>
      <c r="C51" s="63"/>
      <c r="D51" s="64"/>
      <c r="E51" s="95">
        <f t="shared" ref="E51:Q51" si="16">E23+E14+E11+E8</f>
        <v>19</v>
      </c>
      <c r="F51" s="95">
        <f t="shared" si="16"/>
        <v>27</v>
      </c>
      <c r="G51" s="95">
        <f t="shared" si="16"/>
        <v>3887822</v>
      </c>
      <c r="H51" s="95">
        <f t="shared" si="16"/>
        <v>40</v>
      </c>
      <c r="I51" s="95">
        <f t="shared" si="16"/>
        <v>127</v>
      </c>
      <c r="J51" s="95">
        <f t="shared" si="16"/>
        <v>78846</v>
      </c>
      <c r="K51" s="95">
        <f t="shared" si="16"/>
        <v>53564</v>
      </c>
      <c r="L51" s="95">
        <f t="shared" si="16"/>
        <v>39125</v>
      </c>
      <c r="M51" s="95">
        <f t="shared" si="16"/>
        <v>25699</v>
      </c>
      <c r="N51" s="95">
        <f t="shared" si="16"/>
        <v>4371</v>
      </c>
      <c r="O51" s="95">
        <f t="shared" si="16"/>
        <v>3161</v>
      </c>
      <c r="P51" s="95">
        <f t="shared" si="16"/>
        <v>296589</v>
      </c>
      <c r="Q51" s="95">
        <f t="shared" si="16"/>
        <v>171437</v>
      </c>
    </row>
    <row r="52" spans="1:17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7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7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7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7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7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7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7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7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7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7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7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7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5.75" customHeight="1" x14ac:dyDescent="0.2"/>
    <row r="253" spans="1:15" ht="15.75" customHeight="1" x14ac:dyDescent="0.2"/>
    <row r="254" spans="1:15" ht="15.75" customHeight="1" x14ac:dyDescent="0.2"/>
    <row r="255" spans="1:15" ht="15.75" customHeight="1" x14ac:dyDescent="0.2"/>
    <row r="256" spans="1:15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A1:Q1"/>
    <mergeCell ref="A2:A3"/>
    <mergeCell ref="B2:B3"/>
    <mergeCell ref="C2:C3"/>
    <mergeCell ref="D2:D3"/>
    <mergeCell ref="E2:E3"/>
    <mergeCell ref="F2:F3"/>
    <mergeCell ref="Q2:Q3"/>
    <mergeCell ref="L2:L3"/>
    <mergeCell ref="M2:M3"/>
    <mergeCell ref="N2:N3"/>
    <mergeCell ref="O2:O3"/>
    <mergeCell ref="P2:P3"/>
    <mergeCell ref="G2:G3"/>
    <mergeCell ref="H2:H3"/>
    <mergeCell ref="I2:I3"/>
    <mergeCell ref="J2:J3"/>
    <mergeCell ref="K2:K3"/>
  </mergeCells>
  <dataValidations count="2">
    <dataValidation type="list" allowBlank="1" showErrorMessage="1" sqref="B9:B10 B12:B13 B15:B22 B24 B26:B30 B32:B34 B37:B39 B42:B43 B45:B47 B49:B50">
      <formula1>types</formula1>
    </dataValidation>
    <dataValidation type="list" allowBlank="1" showErrorMessage="1" sqref="L2">
      <formula1>serials</formula1>
    </dataValidation>
  </dataValidations>
  <pageMargins left="0.7" right="0.7" top="0.75" bottom="0.75" header="0" footer="0"/>
  <pageSetup paperSize="9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selection activeCell="M58" sqref="M58"/>
    </sheetView>
  </sheetViews>
  <sheetFormatPr defaultColWidth="14.42578125" defaultRowHeight="15" customHeight="1" x14ac:dyDescent="0.2"/>
  <cols>
    <col min="1" max="1" width="46.85546875" customWidth="1"/>
    <col min="2" max="2" width="24" hidden="1" customWidth="1"/>
    <col min="3" max="3" width="14.42578125" hidden="1" customWidth="1"/>
    <col min="4" max="4" width="20.5703125" hidden="1" customWidth="1"/>
    <col min="5" max="5" width="10.7109375" customWidth="1"/>
    <col min="6" max="6" width="9.140625" customWidth="1"/>
    <col min="7" max="7" width="9.42578125" customWidth="1"/>
    <col min="8" max="8" width="10.140625" customWidth="1"/>
    <col min="9" max="9" width="8.5703125" customWidth="1"/>
    <col min="10" max="10" width="10.140625" customWidth="1"/>
    <col min="11" max="11" width="9.28515625" customWidth="1"/>
    <col min="12" max="12" width="9.140625" customWidth="1"/>
    <col min="13" max="26" width="8.7109375" customWidth="1"/>
  </cols>
  <sheetData>
    <row r="1" spans="1:26" ht="21" customHeight="1" x14ac:dyDescent="0.2">
      <c r="A1" s="399" t="s">
        <v>162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2.25" customHeight="1" x14ac:dyDescent="0.2">
      <c r="A2" s="204"/>
      <c r="B2" s="204"/>
      <c r="C2" s="204"/>
      <c r="D2" s="204"/>
      <c r="E2" s="379" t="s">
        <v>210</v>
      </c>
      <c r="F2" s="364"/>
      <c r="G2" s="365"/>
      <c r="H2" s="379" t="s">
        <v>211</v>
      </c>
      <c r="I2" s="364"/>
      <c r="J2" s="365"/>
      <c r="K2" s="394" t="s">
        <v>212</v>
      </c>
      <c r="L2" s="365"/>
      <c r="M2" s="409" t="s">
        <v>213</v>
      </c>
      <c r="N2" s="410"/>
    </row>
    <row r="3" spans="1:26" ht="18" customHeight="1" x14ac:dyDescent="0.2">
      <c r="A3" s="411" t="s">
        <v>1</v>
      </c>
      <c r="B3" s="97"/>
      <c r="C3" s="97"/>
      <c r="D3" s="97"/>
      <c r="E3" s="403" t="s">
        <v>214</v>
      </c>
      <c r="F3" s="403" t="s">
        <v>215</v>
      </c>
      <c r="G3" s="403" t="s">
        <v>173</v>
      </c>
      <c r="H3" s="403" t="s">
        <v>214</v>
      </c>
      <c r="I3" s="403" t="s">
        <v>215</v>
      </c>
      <c r="J3" s="384" t="s">
        <v>173</v>
      </c>
      <c r="K3" s="371" t="s">
        <v>216</v>
      </c>
      <c r="L3" s="406" t="s">
        <v>217</v>
      </c>
      <c r="M3" s="407" t="s">
        <v>218</v>
      </c>
      <c r="N3" s="407" t="s">
        <v>219</v>
      </c>
    </row>
    <row r="4" spans="1:26" ht="111" customHeight="1" x14ac:dyDescent="0.2">
      <c r="A4" s="370"/>
      <c r="B4" s="97"/>
      <c r="C4" s="97"/>
      <c r="D4" s="97"/>
      <c r="E4" s="370"/>
      <c r="F4" s="370"/>
      <c r="G4" s="370"/>
      <c r="H4" s="370"/>
      <c r="I4" s="370"/>
      <c r="J4" s="370"/>
      <c r="K4" s="370"/>
      <c r="L4" s="393"/>
      <c r="M4" s="408"/>
      <c r="N4" s="408"/>
    </row>
    <row r="5" spans="1:26" ht="12.75" customHeight="1" x14ac:dyDescent="0.2">
      <c r="A5" s="143" t="s">
        <v>220</v>
      </c>
      <c r="B5" s="143"/>
      <c r="C5" s="143"/>
      <c r="D5" s="143"/>
      <c r="E5" s="205">
        <v>93</v>
      </c>
      <c r="F5" s="165">
        <v>94</v>
      </c>
      <c r="G5" s="165">
        <v>95</v>
      </c>
      <c r="H5" s="144">
        <v>96</v>
      </c>
      <c r="I5" s="144">
        <v>97</v>
      </c>
      <c r="J5" s="144">
        <v>98</v>
      </c>
      <c r="K5" s="144">
        <v>99</v>
      </c>
      <c r="L5" s="145">
        <v>100</v>
      </c>
      <c r="M5" s="144">
        <v>101</v>
      </c>
      <c r="N5" s="144">
        <v>102</v>
      </c>
    </row>
    <row r="6" spans="1:26" ht="12.75" hidden="1" customHeight="1" x14ac:dyDescent="0.2">
      <c r="A6" s="10" t="s">
        <v>17</v>
      </c>
      <c r="B6" s="143"/>
      <c r="C6" s="143"/>
      <c r="D6" s="143"/>
      <c r="E6" s="74"/>
      <c r="F6" s="74"/>
      <c r="G6" s="74"/>
      <c r="H6" s="73"/>
      <c r="I6" s="73"/>
      <c r="J6" s="73"/>
      <c r="K6" s="73"/>
      <c r="L6" s="192"/>
      <c r="M6" s="197"/>
      <c r="N6" s="197"/>
    </row>
    <row r="7" spans="1:26" ht="12.75" hidden="1" customHeight="1" x14ac:dyDescent="0.2">
      <c r="A7" s="10" t="s">
        <v>18</v>
      </c>
      <c r="B7" s="143"/>
      <c r="C7" s="143"/>
      <c r="D7" s="143"/>
      <c r="E7" s="10"/>
      <c r="F7" s="143"/>
      <c r="G7" s="143"/>
      <c r="H7" s="143"/>
      <c r="I7" s="143"/>
      <c r="J7" s="143"/>
      <c r="K7" s="197"/>
      <c r="L7" s="202"/>
      <c r="M7" s="197"/>
      <c r="N7" s="197"/>
    </row>
    <row r="8" spans="1:26" ht="12.75" hidden="1" customHeight="1" x14ac:dyDescent="0.2">
      <c r="A8" s="10" t="s">
        <v>19</v>
      </c>
      <c r="B8" s="143"/>
      <c r="C8" s="143"/>
      <c r="D8" s="143"/>
      <c r="E8" s="10"/>
      <c r="F8" s="143"/>
      <c r="G8" s="143"/>
      <c r="H8" s="143"/>
      <c r="I8" s="197"/>
      <c r="J8" s="143"/>
      <c r="K8" s="197"/>
      <c r="L8" s="202"/>
      <c r="M8" s="197"/>
      <c r="N8" s="197"/>
    </row>
    <row r="9" spans="1:26" ht="15" customHeight="1" x14ac:dyDescent="0.2">
      <c r="A9" s="13" t="s">
        <v>20</v>
      </c>
      <c r="B9" s="14"/>
      <c r="C9" s="14"/>
      <c r="D9" s="15"/>
      <c r="E9" s="16">
        <f t="shared" ref="E9:N9" si="0">SUM(E10:E11)</f>
        <v>395</v>
      </c>
      <c r="F9" s="16">
        <f t="shared" si="0"/>
        <v>1335</v>
      </c>
      <c r="G9" s="16">
        <f t="shared" si="0"/>
        <v>1195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143</v>
      </c>
      <c r="L9" s="206">
        <f t="shared" si="0"/>
        <v>23</v>
      </c>
      <c r="M9" s="206">
        <f t="shared" si="0"/>
        <v>36</v>
      </c>
      <c r="N9" s="16">
        <f t="shared" si="0"/>
        <v>234</v>
      </c>
    </row>
    <row r="10" spans="1:26" ht="13.5" customHeight="1" x14ac:dyDescent="0.2">
      <c r="A10" s="17" t="s">
        <v>21</v>
      </c>
      <c r="B10" s="1" t="s">
        <v>22</v>
      </c>
      <c r="C10" s="1" t="str">
        <f>VLOOKUP(B10,serial!$C$1:$D$37,2,FALSE)</f>
        <v>BN</v>
      </c>
      <c r="D10" s="2" t="s">
        <v>23</v>
      </c>
      <c r="E10" s="278">
        <v>333</v>
      </c>
      <c r="F10" s="279">
        <v>140</v>
      </c>
      <c r="G10" s="279">
        <v>0</v>
      </c>
      <c r="H10" s="279">
        <v>0</v>
      </c>
      <c r="I10" s="279">
        <v>0</v>
      </c>
      <c r="J10" s="303">
        <v>0</v>
      </c>
      <c r="K10" s="278">
        <v>58</v>
      </c>
      <c r="L10" s="279">
        <v>14</v>
      </c>
      <c r="M10" s="283">
        <v>32</v>
      </c>
      <c r="N10" s="283">
        <v>138</v>
      </c>
      <c r="Q10" s="200"/>
    </row>
    <row r="11" spans="1:26" ht="15.75" customHeight="1" x14ac:dyDescent="0.2">
      <c r="A11" s="17" t="s">
        <v>24</v>
      </c>
      <c r="B11" s="1" t="s">
        <v>25</v>
      </c>
      <c r="C11" s="1" t="str">
        <f>VLOOKUP(B11,serial!$C$1:$D$37,2,FALSE)</f>
        <v>BNC</v>
      </c>
      <c r="D11" s="2" t="s">
        <v>26</v>
      </c>
      <c r="E11" s="281">
        <v>62</v>
      </c>
      <c r="F11" s="282">
        <v>1195</v>
      </c>
      <c r="G11" s="282">
        <v>1195</v>
      </c>
      <c r="H11" s="282">
        <v>0</v>
      </c>
      <c r="I11" s="282">
        <v>0</v>
      </c>
      <c r="J11" s="304">
        <v>0</v>
      </c>
      <c r="K11" s="281">
        <v>85</v>
      </c>
      <c r="L11" s="282">
        <v>9</v>
      </c>
      <c r="M11" s="319">
        <v>4</v>
      </c>
      <c r="N11" s="319">
        <v>96</v>
      </c>
    </row>
    <row r="12" spans="1:26" ht="20.25" customHeight="1" x14ac:dyDescent="0.2">
      <c r="A12" s="13" t="s">
        <v>27</v>
      </c>
      <c r="B12" s="181"/>
      <c r="C12" s="181"/>
      <c r="D12" s="182"/>
      <c r="E12" s="16">
        <f t="shared" ref="E12:N12" si="1">SUM(E13:E14)</f>
        <v>47278</v>
      </c>
      <c r="F12" s="16">
        <f t="shared" si="1"/>
        <v>82654</v>
      </c>
      <c r="G12" s="16">
        <f t="shared" si="1"/>
        <v>53838</v>
      </c>
      <c r="H12" s="16">
        <f t="shared" si="1"/>
        <v>0</v>
      </c>
      <c r="I12" s="16">
        <f t="shared" si="1"/>
        <v>0</v>
      </c>
      <c r="J12" s="16">
        <f t="shared" si="1"/>
        <v>0</v>
      </c>
      <c r="K12" s="16">
        <f t="shared" si="1"/>
        <v>5021</v>
      </c>
      <c r="L12" s="206">
        <f t="shared" si="1"/>
        <v>96</v>
      </c>
      <c r="M12" s="206">
        <f t="shared" si="1"/>
        <v>3502</v>
      </c>
      <c r="N12" s="16">
        <f t="shared" si="1"/>
        <v>44634</v>
      </c>
    </row>
    <row r="13" spans="1:26" ht="15" customHeight="1" x14ac:dyDescent="0.2">
      <c r="A13" s="17" t="s">
        <v>28</v>
      </c>
      <c r="B13" s="1" t="s">
        <v>29</v>
      </c>
      <c r="C13" s="1" t="str">
        <f>VLOOKUP(B13,serial!$C$1:$D$37,2,FALSE)</f>
        <v>BO</v>
      </c>
      <c r="D13" s="20" t="s">
        <v>30</v>
      </c>
      <c r="E13" s="278">
        <v>13046</v>
      </c>
      <c r="F13" s="278">
        <v>26447</v>
      </c>
      <c r="G13" s="278">
        <v>13346</v>
      </c>
      <c r="H13" s="278">
        <v>0</v>
      </c>
      <c r="I13" s="278">
        <v>0</v>
      </c>
      <c r="J13" s="278">
        <v>0</v>
      </c>
      <c r="K13" s="278">
        <v>976</v>
      </c>
      <c r="L13" s="278">
        <v>55</v>
      </c>
      <c r="M13" s="93">
        <v>557</v>
      </c>
      <c r="N13" s="93">
        <v>9026</v>
      </c>
    </row>
    <row r="14" spans="1:26" ht="14.25" customHeight="1" x14ac:dyDescent="0.2">
      <c r="A14" s="17" t="s">
        <v>31</v>
      </c>
      <c r="B14" s="1" t="s">
        <v>32</v>
      </c>
      <c r="C14" s="1" t="str">
        <f>VLOOKUP(B14,serial!$C$1:$D$37,2,FALSE)</f>
        <v>BCS</v>
      </c>
      <c r="D14" s="22" t="s">
        <v>33</v>
      </c>
      <c r="E14" s="278">
        <v>34232</v>
      </c>
      <c r="F14" s="279">
        <v>56207</v>
      </c>
      <c r="G14" s="279">
        <v>40492</v>
      </c>
      <c r="H14" s="279">
        <v>0</v>
      </c>
      <c r="I14" s="279">
        <v>0</v>
      </c>
      <c r="J14" s="303">
        <v>0</v>
      </c>
      <c r="K14" s="278">
        <v>4045</v>
      </c>
      <c r="L14" s="279">
        <v>41</v>
      </c>
      <c r="M14" s="283">
        <v>2945</v>
      </c>
      <c r="N14" s="283">
        <v>35608</v>
      </c>
    </row>
    <row r="15" spans="1:26" ht="26.25" customHeight="1" x14ac:dyDescent="0.2">
      <c r="A15" s="13" t="s">
        <v>34</v>
      </c>
      <c r="B15" s="181"/>
      <c r="C15" s="181"/>
      <c r="D15" s="183"/>
      <c r="E15" s="16">
        <f t="shared" ref="E15:N15" si="2">E16+E17+E20+E21</f>
        <v>6042.5</v>
      </c>
      <c r="F15" s="16">
        <f t="shared" si="2"/>
        <v>80413</v>
      </c>
      <c r="G15" s="16">
        <f t="shared" si="2"/>
        <v>59303</v>
      </c>
      <c r="H15" s="16">
        <f t="shared" si="2"/>
        <v>403</v>
      </c>
      <c r="I15" s="16">
        <f t="shared" si="2"/>
        <v>1127</v>
      </c>
      <c r="J15" s="16">
        <f t="shared" si="2"/>
        <v>402</v>
      </c>
      <c r="K15" s="16">
        <f t="shared" si="2"/>
        <v>1129</v>
      </c>
      <c r="L15" s="16">
        <f t="shared" si="2"/>
        <v>246</v>
      </c>
      <c r="M15" s="16">
        <f t="shared" si="2"/>
        <v>2272</v>
      </c>
      <c r="N15" s="16">
        <f t="shared" si="2"/>
        <v>11849</v>
      </c>
    </row>
    <row r="16" spans="1:26" ht="17.25" customHeight="1" x14ac:dyDescent="0.2">
      <c r="A16" s="26" t="s">
        <v>35</v>
      </c>
      <c r="B16" s="27" t="s">
        <v>36</v>
      </c>
      <c r="C16" s="27" t="str">
        <f>VLOOKUP(B16,serial!$C$1:$D$37,2,FALSE)</f>
        <v>BI_S</v>
      </c>
      <c r="D16" s="28" t="s">
        <v>37</v>
      </c>
      <c r="E16" s="102">
        <v>745.5</v>
      </c>
      <c r="F16" s="102">
        <v>10186</v>
      </c>
      <c r="G16" s="102">
        <v>0</v>
      </c>
      <c r="H16" s="102">
        <v>191</v>
      </c>
      <c r="I16" s="102">
        <v>482</v>
      </c>
      <c r="J16" s="102">
        <v>0</v>
      </c>
      <c r="K16" s="102">
        <v>483</v>
      </c>
      <c r="L16" s="208">
        <v>198</v>
      </c>
      <c r="M16" s="320">
        <v>56</v>
      </c>
      <c r="N16" s="321">
        <v>613</v>
      </c>
    </row>
    <row r="17" spans="1:26" ht="37.5" customHeight="1" x14ac:dyDescent="0.2">
      <c r="A17" s="30" t="s">
        <v>38</v>
      </c>
      <c r="B17" s="121" t="s">
        <v>39</v>
      </c>
      <c r="C17" s="121" t="str">
        <f>VLOOKUP(B17,serial!$C$1:$D$37,2,FALSE)</f>
        <v>BI_PT</v>
      </c>
      <c r="D17" s="122" t="s">
        <v>40</v>
      </c>
      <c r="E17" s="33">
        <f t="shared" ref="E17:N17" si="3">E18+E19+E34+E39+E44+E47+E51</f>
        <v>663</v>
      </c>
      <c r="F17" s="33">
        <f t="shared" si="3"/>
        <v>5237</v>
      </c>
      <c r="G17" s="33">
        <f t="shared" si="3"/>
        <v>1272</v>
      </c>
      <c r="H17" s="33">
        <f t="shared" si="3"/>
        <v>5</v>
      </c>
      <c r="I17" s="33">
        <f t="shared" si="3"/>
        <v>80</v>
      </c>
      <c r="J17" s="33">
        <f t="shared" si="3"/>
        <v>5</v>
      </c>
      <c r="K17" s="33">
        <f t="shared" si="3"/>
        <v>109</v>
      </c>
      <c r="L17" s="33">
        <f t="shared" si="3"/>
        <v>18</v>
      </c>
      <c r="M17" s="33">
        <f t="shared" si="3"/>
        <v>197</v>
      </c>
      <c r="N17" s="33">
        <f t="shared" si="3"/>
        <v>1127</v>
      </c>
    </row>
    <row r="18" spans="1:26" ht="24.75" customHeight="1" x14ac:dyDescent="0.2">
      <c r="A18" s="34" t="s">
        <v>41</v>
      </c>
      <c r="B18" s="1"/>
      <c r="C18" s="1"/>
      <c r="D18" s="20"/>
      <c r="E18" s="209">
        <v>155</v>
      </c>
      <c r="F18" s="209">
        <v>740</v>
      </c>
      <c r="G18" s="209">
        <v>134</v>
      </c>
      <c r="H18" s="209">
        <v>0</v>
      </c>
      <c r="I18" s="209">
        <v>0</v>
      </c>
      <c r="J18" s="209">
        <v>0</v>
      </c>
      <c r="K18" s="209">
        <v>2</v>
      </c>
      <c r="L18" s="210">
        <v>0</v>
      </c>
      <c r="M18" s="322">
        <v>25</v>
      </c>
      <c r="N18" s="93">
        <v>250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6.25" customHeight="1" x14ac:dyDescent="0.2">
      <c r="A19" s="34" t="s">
        <v>42</v>
      </c>
      <c r="B19" s="1"/>
      <c r="C19" s="1"/>
      <c r="D19" s="20"/>
      <c r="E19" s="209">
        <v>22</v>
      </c>
      <c r="F19" s="209">
        <v>112</v>
      </c>
      <c r="G19" s="209">
        <v>0</v>
      </c>
      <c r="H19" s="209">
        <v>0</v>
      </c>
      <c r="I19" s="209">
        <v>0</v>
      </c>
      <c r="J19" s="209">
        <v>0</v>
      </c>
      <c r="K19" s="209">
        <v>2</v>
      </c>
      <c r="L19" s="211">
        <v>0</v>
      </c>
      <c r="M19" s="322">
        <v>30</v>
      </c>
      <c r="N19" s="93">
        <v>60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">
      <c r="A20" s="37" t="s">
        <v>43</v>
      </c>
      <c r="B20" s="173" t="s">
        <v>44</v>
      </c>
      <c r="C20" s="173" t="str">
        <f>VLOOKUP(B20,serial!$C$1:$D$37,2,FALSE)</f>
        <v>BT_SP</v>
      </c>
      <c r="D20" s="174" t="s">
        <v>45</v>
      </c>
      <c r="E20" s="40">
        <f t="shared" ref="E20:N20" si="4">E48</f>
        <v>235</v>
      </c>
      <c r="F20" s="40">
        <f t="shared" si="4"/>
        <v>4290</v>
      </c>
      <c r="G20" s="40">
        <f t="shared" si="4"/>
        <v>1025</v>
      </c>
      <c r="H20" s="40">
        <f t="shared" si="4"/>
        <v>1</v>
      </c>
      <c r="I20" s="40">
        <f t="shared" si="4"/>
        <v>160</v>
      </c>
      <c r="J20" s="40">
        <f t="shared" si="4"/>
        <v>40</v>
      </c>
      <c r="K20" s="40">
        <f t="shared" si="4"/>
        <v>49</v>
      </c>
      <c r="L20" s="40">
        <f t="shared" si="4"/>
        <v>2</v>
      </c>
      <c r="M20" s="40">
        <f t="shared" si="4"/>
        <v>42</v>
      </c>
      <c r="N20" s="40">
        <f t="shared" si="4"/>
        <v>106</v>
      </c>
    </row>
    <row r="21" spans="1:26" ht="14.25" customHeight="1" x14ac:dyDescent="0.2">
      <c r="A21" s="30" t="s">
        <v>46</v>
      </c>
      <c r="B21" s="121" t="s">
        <v>47</v>
      </c>
      <c r="C21" s="121" t="str">
        <f>VLOOKUP(B21,serial!$C$1:$D$37,2,FALSE)</f>
        <v>BI_IG</v>
      </c>
      <c r="D21" s="175" t="s">
        <v>48</v>
      </c>
      <c r="E21" s="33">
        <f t="shared" ref="E21:N21" si="5">E22+E23</f>
        <v>4399</v>
      </c>
      <c r="F21" s="33">
        <f t="shared" si="5"/>
        <v>60700</v>
      </c>
      <c r="G21" s="33">
        <f t="shared" si="5"/>
        <v>57006</v>
      </c>
      <c r="H21" s="33">
        <f t="shared" si="5"/>
        <v>206</v>
      </c>
      <c r="I21" s="33">
        <f t="shared" si="5"/>
        <v>405</v>
      </c>
      <c r="J21" s="33">
        <f t="shared" si="5"/>
        <v>357</v>
      </c>
      <c r="K21" s="33">
        <f t="shared" si="5"/>
        <v>488</v>
      </c>
      <c r="L21" s="33">
        <f t="shared" si="5"/>
        <v>28</v>
      </c>
      <c r="M21" s="33">
        <f t="shared" si="5"/>
        <v>1977</v>
      </c>
      <c r="N21" s="33">
        <f t="shared" si="5"/>
        <v>10003</v>
      </c>
    </row>
    <row r="22" spans="1:26" ht="14.25" customHeight="1" x14ac:dyDescent="0.2">
      <c r="A22" s="17" t="s">
        <v>49</v>
      </c>
      <c r="B22" s="1"/>
      <c r="C22" s="1"/>
      <c r="D22" s="42"/>
      <c r="E22" s="209">
        <v>3382</v>
      </c>
      <c r="F22" s="209">
        <v>49181</v>
      </c>
      <c r="G22" s="209">
        <v>45992</v>
      </c>
      <c r="H22" s="209">
        <v>206</v>
      </c>
      <c r="I22" s="209">
        <v>405</v>
      </c>
      <c r="J22" s="209">
        <v>357</v>
      </c>
      <c r="K22" s="209">
        <v>359</v>
      </c>
      <c r="L22" s="212">
        <v>24</v>
      </c>
      <c r="M22" s="323">
        <v>1198</v>
      </c>
      <c r="N22" s="323">
        <v>6657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">
      <c r="A23" s="17" t="s">
        <v>50</v>
      </c>
      <c r="B23" s="1"/>
      <c r="C23" s="1"/>
      <c r="D23" s="42"/>
      <c r="E23" s="209">
        <v>1017</v>
      </c>
      <c r="F23" s="209">
        <v>11519</v>
      </c>
      <c r="G23" s="209">
        <v>11014</v>
      </c>
      <c r="H23" s="209">
        <v>0</v>
      </c>
      <c r="I23" s="209">
        <v>0</v>
      </c>
      <c r="J23" s="209">
        <v>0</v>
      </c>
      <c r="K23" s="209">
        <v>129</v>
      </c>
      <c r="L23" s="209">
        <v>4</v>
      </c>
      <c r="M23" s="93">
        <v>779</v>
      </c>
      <c r="N23" s="93">
        <v>3346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">
      <c r="A24" s="13" t="s">
        <v>51</v>
      </c>
      <c r="B24" s="181"/>
      <c r="C24" s="181"/>
      <c r="D24" s="213"/>
      <c r="E24" s="16">
        <f t="shared" ref="E24:N24" si="6">SUM(E25,E26,E29,E30,E31,E32,E37)</f>
        <v>550</v>
      </c>
      <c r="F24" s="16">
        <f t="shared" si="6"/>
        <v>248</v>
      </c>
      <c r="G24" s="16">
        <f t="shared" si="6"/>
        <v>0</v>
      </c>
      <c r="H24" s="16">
        <f t="shared" si="6"/>
        <v>0</v>
      </c>
      <c r="I24" s="16">
        <f t="shared" si="6"/>
        <v>0</v>
      </c>
      <c r="J24" s="16">
        <f t="shared" si="6"/>
        <v>0</v>
      </c>
      <c r="K24" s="16">
        <f t="shared" si="6"/>
        <v>146</v>
      </c>
      <c r="L24" s="214">
        <f t="shared" si="6"/>
        <v>128</v>
      </c>
      <c r="M24" s="214">
        <f t="shared" si="6"/>
        <v>5</v>
      </c>
      <c r="N24" s="215">
        <f t="shared" si="6"/>
        <v>174</v>
      </c>
    </row>
    <row r="25" spans="1:26" ht="16.5" customHeight="1" x14ac:dyDescent="0.2">
      <c r="A25" s="43" t="s">
        <v>52</v>
      </c>
      <c r="B25" s="1" t="s">
        <v>53</v>
      </c>
      <c r="C25" s="1" t="str">
        <f>VLOOKUP(B25,serial!$C$1:$D$37,2,FALSE)</f>
        <v>BASM</v>
      </c>
      <c r="D25" s="20" t="s">
        <v>54</v>
      </c>
      <c r="E25" s="209">
        <v>9</v>
      </c>
      <c r="F25" s="209">
        <v>53</v>
      </c>
      <c r="G25" s="209">
        <v>0</v>
      </c>
      <c r="H25" s="209">
        <v>0</v>
      </c>
      <c r="I25" s="209">
        <v>0</v>
      </c>
      <c r="J25" s="209">
        <v>0</v>
      </c>
      <c r="K25" s="209">
        <v>137</v>
      </c>
      <c r="L25" s="210">
        <v>125</v>
      </c>
      <c r="M25" s="322">
        <v>2</v>
      </c>
      <c r="N25" s="93">
        <v>92</v>
      </c>
    </row>
    <row r="26" spans="1:26" ht="17.25" customHeight="1" x14ac:dyDescent="0.2">
      <c r="A26" s="44" t="s">
        <v>55</v>
      </c>
      <c r="B26" s="216"/>
      <c r="C26" s="216"/>
      <c r="D26" s="217"/>
      <c r="E26" s="87">
        <f t="shared" ref="E26:N26" si="7">SUM(E27,E28)</f>
        <v>471</v>
      </c>
      <c r="F26" s="87">
        <f t="shared" si="7"/>
        <v>186</v>
      </c>
      <c r="G26" s="87">
        <f t="shared" si="7"/>
        <v>0</v>
      </c>
      <c r="H26" s="87">
        <f t="shared" si="7"/>
        <v>0</v>
      </c>
      <c r="I26" s="87">
        <f t="shared" si="7"/>
        <v>0</v>
      </c>
      <c r="J26" s="87">
        <f t="shared" si="7"/>
        <v>0</v>
      </c>
      <c r="K26" s="87">
        <f t="shared" si="7"/>
        <v>5</v>
      </c>
      <c r="L26" s="218">
        <f t="shared" si="7"/>
        <v>2</v>
      </c>
      <c r="M26" s="218">
        <f t="shared" si="7"/>
        <v>3</v>
      </c>
      <c r="N26" s="87">
        <f t="shared" si="7"/>
        <v>82</v>
      </c>
    </row>
    <row r="27" spans="1:26" ht="25.5" customHeight="1" x14ac:dyDescent="0.2">
      <c r="A27" s="17" t="s">
        <v>56</v>
      </c>
      <c r="B27" s="1" t="s">
        <v>57</v>
      </c>
      <c r="C27" s="1" t="str">
        <f>VLOOKUP(B27,serial!$C$1:$D$37,2,FALSE)</f>
        <v>BE_RTS</v>
      </c>
      <c r="D27" s="2" t="s">
        <v>58</v>
      </c>
      <c r="E27" s="88">
        <v>471</v>
      </c>
      <c r="F27" s="88">
        <v>186</v>
      </c>
      <c r="G27" s="88">
        <v>0</v>
      </c>
      <c r="H27" s="88">
        <v>0</v>
      </c>
      <c r="I27" s="88">
        <v>0</v>
      </c>
      <c r="J27" s="88">
        <v>0</v>
      </c>
      <c r="K27" s="88">
        <v>5</v>
      </c>
      <c r="L27" s="324">
        <v>2</v>
      </c>
      <c r="M27" s="322">
        <v>3</v>
      </c>
      <c r="N27" s="93">
        <v>82</v>
      </c>
    </row>
    <row r="28" spans="1:26" ht="12.75" customHeight="1" x14ac:dyDescent="0.2">
      <c r="A28" s="17" t="s">
        <v>59</v>
      </c>
      <c r="B28" s="1" t="s">
        <v>60</v>
      </c>
      <c r="C28" s="1" t="str">
        <f>VLOOKUP(B28,serial!$C$1:$D$37,2,FALSE)</f>
        <v>BE_R</v>
      </c>
      <c r="D28" s="2" t="s">
        <v>61</v>
      </c>
      <c r="E28" s="93">
        <v>0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93">
        <v>0</v>
      </c>
      <c r="L28" s="322">
        <v>0</v>
      </c>
      <c r="M28" s="322">
        <v>0</v>
      </c>
      <c r="N28" s="93">
        <v>0</v>
      </c>
    </row>
    <row r="29" spans="1:26" ht="12.75" customHeight="1" x14ac:dyDescent="0.2">
      <c r="A29" s="48" t="s">
        <v>62</v>
      </c>
      <c r="B29" s="1" t="s">
        <v>63</v>
      </c>
      <c r="C29" s="1" t="str">
        <f>VLOOKUP(B29,serial!$C$1:$D$37,2,FALSE)</f>
        <v>AGEPI</v>
      </c>
      <c r="D29" s="2" t="s">
        <v>64</v>
      </c>
      <c r="E29" s="93"/>
      <c r="F29" s="283"/>
      <c r="G29" s="283"/>
      <c r="H29" s="283"/>
      <c r="I29" s="283"/>
      <c r="J29" s="283"/>
      <c r="K29" s="283"/>
      <c r="L29" s="325"/>
      <c r="M29" s="322"/>
      <c r="N29" s="93"/>
    </row>
    <row r="30" spans="1:26" ht="25.5" customHeight="1" x14ac:dyDescent="0.2">
      <c r="A30" s="43" t="s">
        <v>65</v>
      </c>
      <c r="B30" s="1" t="s">
        <v>66</v>
      </c>
      <c r="C30" s="1" t="str">
        <f>VLOOKUP(B30,serial!$C$1:$D$37,2,FALSE)</f>
        <v>CNIRN</v>
      </c>
      <c r="D30" s="2" t="s">
        <v>67</v>
      </c>
      <c r="E30" s="89">
        <v>70</v>
      </c>
      <c r="F30" s="89">
        <v>9</v>
      </c>
      <c r="G30" s="93">
        <v>0</v>
      </c>
      <c r="H30" s="93">
        <v>0</v>
      </c>
      <c r="I30" s="93">
        <v>0</v>
      </c>
      <c r="J30" s="93">
        <v>0</v>
      </c>
      <c r="K30" s="93">
        <v>3</v>
      </c>
      <c r="L30" s="322">
        <v>1</v>
      </c>
      <c r="M30" s="322">
        <v>0</v>
      </c>
      <c r="N30" s="93">
        <v>0</v>
      </c>
    </row>
    <row r="31" spans="1:26" ht="12.75" customHeight="1" x14ac:dyDescent="0.2">
      <c r="A31" s="43" t="s">
        <v>68</v>
      </c>
      <c r="B31" s="1" t="s">
        <v>69</v>
      </c>
      <c r="C31" s="1" t="str">
        <f>VLOOKUP(B31,serial!$C$1:$D$37,2,FALSE)</f>
        <v>BPRM</v>
      </c>
      <c r="D31" s="2" t="s">
        <v>70</v>
      </c>
      <c r="E31" s="284"/>
      <c r="F31" s="284"/>
      <c r="G31" s="284"/>
      <c r="H31" s="284"/>
      <c r="I31" s="284"/>
      <c r="J31" s="284"/>
      <c r="K31" s="284"/>
      <c r="L31" s="326"/>
      <c r="M31" s="322"/>
      <c r="N31" s="93"/>
    </row>
    <row r="32" spans="1:26" ht="12.75" customHeight="1" x14ac:dyDescent="0.2">
      <c r="A32" s="44" t="s">
        <v>71</v>
      </c>
      <c r="B32" s="219"/>
      <c r="C32" s="219"/>
      <c r="D32" s="220"/>
      <c r="E32" s="306">
        <f t="shared" ref="E32:N32" si="8">E35</f>
        <v>0</v>
      </c>
      <c r="F32" s="306">
        <f t="shared" si="8"/>
        <v>0</v>
      </c>
      <c r="G32" s="306">
        <f t="shared" si="8"/>
        <v>0</v>
      </c>
      <c r="H32" s="306">
        <f t="shared" si="8"/>
        <v>0</v>
      </c>
      <c r="I32" s="306">
        <f t="shared" si="8"/>
        <v>0</v>
      </c>
      <c r="J32" s="306">
        <f t="shared" si="8"/>
        <v>0</v>
      </c>
      <c r="K32" s="306">
        <f t="shared" si="8"/>
        <v>1</v>
      </c>
      <c r="L32" s="327">
        <f t="shared" si="8"/>
        <v>0</v>
      </c>
      <c r="M32" s="327">
        <f t="shared" si="8"/>
        <v>0</v>
      </c>
      <c r="N32" s="306">
        <f t="shared" si="8"/>
        <v>0</v>
      </c>
    </row>
    <row r="33" spans="1:14" ht="25.5" customHeight="1" x14ac:dyDescent="0.2">
      <c r="A33" s="54" t="s">
        <v>72</v>
      </c>
      <c r="B33" s="1" t="s">
        <v>73</v>
      </c>
      <c r="C33" s="1" t="str">
        <f>VLOOKUP(B33,serial!$C$1:$D$37,2,FALSE)</f>
        <v>BM_USM</v>
      </c>
      <c r="D33" s="2" t="s">
        <v>74</v>
      </c>
      <c r="E33" s="93">
        <v>83.5</v>
      </c>
      <c r="F33" s="93">
        <v>532</v>
      </c>
      <c r="G33" s="93">
        <v>0</v>
      </c>
      <c r="H33" s="93">
        <v>63</v>
      </c>
      <c r="I33" s="93">
        <v>159</v>
      </c>
      <c r="J33" s="93">
        <v>0</v>
      </c>
      <c r="K33" s="93">
        <v>42</v>
      </c>
      <c r="L33" s="93">
        <v>21</v>
      </c>
      <c r="M33" s="93">
        <v>0</v>
      </c>
      <c r="N33" s="93">
        <v>0</v>
      </c>
    </row>
    <row r="34" spans="1:14" ht="36.75" customHeight="1" x14ac:dyDescent="0.2">
      <c r="A34" s="55" t="s">
        <v>75</v>
      </c>
      <c r="B34" s="1" t="s">
        <v>76</v>
      </c>
      <c r="C34" s="1" t="str">
        <f>VLOOKUP(B34,serial!$C$1:$D$37,2,FALSE)</f>
        <v>BM_S</v>
      </c>
      <c r="D34" s="2" t="s">
        <v>77</v>
      </c>
      <c r="E34" s="93">
        <v>180</v>
      </c>
      <c r="F34" s="93">
        <v>130</v>
      </c>
      <c r="G34" s="93">
        <v>0</v>
      </c>
      <c r="H34" s="93">
        <v>0</v>
      </c>
      <c r="I34" s="93">
        <v>0</v>
      </c>
      <c r="J34" s="93">
        <v>0</v>
      </c>
      <c r="K34" s="93">
        <v>10</v>
      </c>
      <c r="L34" s="93">
        <v>0</v>
      </c>
      <c r="M34" s="93">
        <v>22</v>
      </c>
      <c r="N34" s="93">
        <v>70</v>
      </c>
    </row>
    <row r="35" spans="1:14" ht="25.5" customHeight="1" x14ac:dyDescent="0.2">
      <c r="A35" s="55" t="s">
        <v>78</v>
      </c>
      <c r="B35" s="1" t="s">
        <v>79</v>
      </c>
      <c r="C35" s="1" t="str">
        <f>VLOOKUP(B35,serial!$C$1:$D$37,2,FALSE)</f>
        <v>BM_R</v>
      </c>
      <c r="D35" s="2" t="s">
        <v>80</v>
      </c>
      <c r="E35" s="93">
        <v>0</v>
      </c>
      <c r="F35" s="93">
        <v>0</v>
      </c>
      <c r="G35" s="93">
        <v>0</v>
      </c>
      <c r="H35" s="93">
        <v>0</v>
      </c>
      <c r="I35" s="93">
        <v>0</v>
      </c>
      <c r="J35" s="93">
        <v>0</v>
      </c>
      <c r="K35" s="93">
        <v>1</v>
      </c>
      <c r="L35" s="93">
        <v>0</v>
      </c>
      <c r="M35" s="93">
        <v>0</v>
      </c>
      <c r="N35" s="93">
        <v>0</v>
      </c>
    </row>
    <row r="36" spans="1:14" ht="15.75" customHeight="1" x14ac:dyDescent="0.2">
      <c r="A36" s="56" t="s">
        <v>81</v>
      </c>
      <c r="B36" s="221"/>
      <c r="C36" s="221"/>
      <c r="D36" s="200"/>
      <c r="E36" s="90">
        <f t="shared" ref="E36:N36" si="9">SUM(E33:E35)</f>
        <v>263.5</v>
      </c>
      <c r="F36" s="90">
        <f t="shared" si="9"/>
        <v>662</v>
      </c>
      <c r="G36" s="90">
        <f t="shared" si="9"/>
        <v>0</v>
      </c>
      <c r="H36" s="90">
        <f t="shared" si="9"/>
        <v>63</v>
      </c>
      <c r="I36" s="90">
        <f t="shared" si="9"/>
        <v>159</v>
      </c>
      <c r="J36" s="90">
        <f t="shared" si="9"/>
        <v>0</v>
      </c>
      <c r="K36" s="90">
        <f t="shared" si="9"/>
        <v>53</v>
      </c>
      <c r="L36" s="328">
        <f t="shared" si="9"/>
        <v>21</v>
      </c>
      <c r="M36" s="328">
        <f t="shared" si="9"/>
        <v>22</v>
      </c>
      <c r="N36" s="90">
        <f t="shared" si="9"/>
        <v>70</v>
      </c>
    </row>
    <row r="37" spans="1:14" ht="12.75" customHeight="1" x14ac:dyDescent="0.2">
      <c r="A37" s="57" t="s">
        <v>82</v>
      </c>
      <c r="B37" s="219"/>
      <c r="C37" s="220"/>
      <c r="D37" s="220"/>
      <c r="E37" s="306">
        <f t="shared" ref="E37:N37" si="10">E40</f>
        <v>0</v>
      </c>
      <c r="F37" s="306">
        <f t="shared" si="10"/>
        <v>0</v>
      </c>
      <c r="G37" s="306">
        <f t="shared" si="10"/>
        <v>0</v>
      </c>
      <c r="H37" s="306">
        <f t="shared" si="10"/>
        <v>0</v>
      </c>
      <c r="I37" s="306">
        <f t="shared" si="10"/>
        <v>0</v>
      </c>
      <c r="J37" s="306">
        <f t="shared" si="10"/>
        <v>0</v>
      </c>
      <c r="K37" s="306">
        <f t="shared" si="10"/>
        <v>0</v>
      </c>
      <c r="L37" s="327">
        <f t="shared" si="10"/>
        <v>0</v>
      </c>
      <c r="M37" s="327">
        <f t="shared" si="10"/>
        <v>0</v>
      </c>
      <c r="N37" s="306">
        <f t="shared" si="10"/>
        <v>0</v>
      </c>
    </row>
    <row r="38" spans="1:14" ht="25.5" customHeight="1" x14ac:dyDescent="0.2">
      <c r="A38" s="17" t="s">
        <v>83</v>
      </c>
      <c r="B38" s="1" t="s">
        <v>84</v>
      </c>
      <c r="C38" s="1" t="str">
        <f>VLOOKUP(B38,serial!$C$1:$D$37,2,FALSE)</f>
        <v>BA_RS</v>
      </c>
      <c r="D38" s="2" t="s">
        <v>85</v>
      </c>
      <c r="E38" s="93">
        <v>153</v>
      </c>
      <c r="F38" s="93">
        <v>751</v>
      </c>
      <c r="G38" s="93">
        <v>0</v>
      </c>
      <c r="H38" s="93">
        <v>0</v>
      </c>
      <c r="I38" s="93">
        <v>0</v>
      </c>
      <c r="J38" s="93">
        <v>0</v>
      </c>
      <c r="K38" s="93">
        <v>42</v>
      </c>
      <c r="L38" s="322">
        <v>21</v>
      </c>
      <c r="M38" s="322">
        <v>15</v>
      </c>
      <c r="N38" s="93">
        <v>75</v>
      </c>
    </row>
    <row r="39" spans="1:14" ht="38.25" customHeight="1" x14ac:dyDescent="0.2">
      <c r="A39" s="17" t="s">
        <v>86</v>
      </c>
      <c r="B39" s="1" t="s">
        <v>87</v>
      </c>
      <c r="C39" s="1" t="str">
        <f>VLOOKUP(B39,serial!$C$1:$D$37,2,FALSE)</f>
        <v>BA_PT</v>
      </c>
      <c r="D39" s="2" t="s">
        <v>88</v>
      </c>
      <c r="E39" s="93">
        <v>98</v>
      </c>
      <c r="F39" s="93">
        <v>344</v>
      </c>
      <c r="G39" s="93">
        <v>0</v>
      </c>
      <c r="H39" s="93">
        <v>0</v>
      </c>
      <c r="I39" s="93">
        <v>0</v>
      </c>
      <c r="J39" s="93">
        <v>0</v>
      </c>
      <c r="K39" s="93">
        <v>16</v>
      </c>
      <c r="L39" s="322">
        <v>0</v>
      </c>
      <c r="M39" s="322">
        <v>8</v>
      </c>
      <c r="N39" s="93">
        <v>31</v>
      </c>
    </row>
    <row r="40" spans="1:14" ht="25.5" customHeight="1" x14ac:dyDescent="0.2">
      <c r="A40" s="17" t="s">
        <v>89</v>
      </c>
      <c r="B40" s="1" t="s">
        <v>90</v>
      </c>
      <c r="C40" s="1" t="str">
        <f>VLOOKUP(B40,serial!$C$1:$D$37,2,FALSE)</f>
        <v>BA_R</v>
      </c>
      <c r="D40" s="2" t="s">
        <v>91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322">
        <v>0</v>
      </c>
      <c r="M40" s="322">
        <v>0</v>
      </c>
      <c r="N40" s="93">
        <v>0</v>
      </c>
    </row>
    <row r="41" spans="1:14" ht="15" customHeight="1" x14ac:dyDescent="0.2">
      <c r="A41" s="59" t="s">
        <v>92</v>
      </c>
      <c r="B41" s="221"/>
      <c r="C41" s="221"/>
      <c r="D41" s="200"/>
      <c r="E41" s="90">
        <f t="shared" ref="E41:N41" si="11">SUM(E38:E40)</f>
        <v>251</v>
      </c>
      <c r="F41" s="90">
        <f t="shared" si="11"/>
        <v>1095</v>
      </c>
      <c r="G41" s="90">
        <f t="shared" si="11"/>
        <v>0</v>
      </c>
      <c r="H41" s="90">
        <f t="shared" si="11"/>
        <v>0</v>
      </c>
      <c r="I41" s="90">
        <f t="shared" si="11"/>
        <v>0</v>
      </c>
      <c r="J41" s="90">
        <f t="shared" si="11"/>
        <v>0</v>
      </c>
      <c r="K41" s="90">
        <f t="shared" si="11"/>
        <v>58</v>
      </c>
      <c r="L41" s="328">
        <f t="shared" si="11"/>
        <v>21</v>
      </c>
      <c r="M41" s="328">
        <f t="shared" si="11"/>
        <v>23</v>
      </c>
      <c r="N41" s="90">
        <f t="shared" si="11"/>
        <v>106</v>
      </c>
    </row>
    <row r="42" spans="1:14" ht="25.5" customHeight="1" x14ac:dyDescent="0.2">
      <c r="A42" s="44" t="s">
        <v>93</v>
      </c>
      <c r="B42" s="219"/>
      <c r="C42" s="219"/>
      <c r="D42" s="220"/>
      <c r="E42" s="306">
        <f t="shared" ref="E42:N42" si="12">SUM(E43:E44)</f>
        <v>147</v>
      </c>
      <c r="F42" s="306">
        <f t="shared" si="12"/>
        <v>2859</v>
      </c>
      <c r="G42" s="306">
        <f t="shared" si="12"/>
        <v>0</v>
      </c>
      <c r="H42" s="306">
        <f t="shared" si="12"/>
        <v>0</v>
      </c>
      <c r="I42" s="306">
        <f t="shared" si="12"/>
        <v>0</v>
      </c>
      <c r="J42" s="306">
        <f t="shared" si="12"/>
        <v>0</v>
      </c>
      <c r="K42" s="306">
        <f t="shared" si="12"/>
        <v>60</v>
      </c>
      <c r="L42" s="327">
        <f t="shared" si="12"/>
        <v>25</v>
      </c>
      <c r="M42" s="327">
        <f t="shared" si="12"/>
        <v>0</v>
      </c>
      <c r="N42" s="306">
        <f t="shared" si="12"/>
        <v>0</v>
      </c>
    </row>
    <row r="43" spans="1:14" ht="25.5" customHeight="1" x14ac:dyDescent="0.2">
      <c r="A43" s="54" t="s">
        <v>94</v>
      </c>
      <c r="B43" s="1" t="s">
        <v>95</v>
      </c>
      <c r="C43" s="1" t="str">
        <f>VLOOKUP(B43,serial!$C$1:$D$37,2,FALSE)</f>
        <v>BE_RM</v>
      </c>
      <c r="D43" s="2" t="s">
        <v>96</v>
      </c>
      <c r="E43" s="93">
        <v>98</v>
      </c>
      <c r="F43" s="93">
        <v>1954</v>
      </c>
      <c r="G43" s="93">
        <v>0</v>
      </c>
      <c r="H43" s="93">
        <v>0</v>
      </c>
      <c r="I43" s="93">
        <v>0</v>
      </c>
      <c r="J43" s="93">
        <v>0</v>
      </c>
      <c r="K43" s="93">
        <v>53</v>
      </c>
      <c r="L43" s="322">
        <v>25</v>
      </c>
      <c r="M43" s="322">
        <v>0</v>
      </c>
      <c r="N43" s="93">
        <v>0</v>
      </c>
    </row>
    <row r="44" spans="1:14" ht="38.25" customHeight="1" x14ac:dyDescent="0.2">
      <c r="A44" s="54" t="s">
        <v>97</v>
      </c>
      <c r="B44" s="1" t="s">
        <v>98</v>
      </c>
      <c r="C44" s="1" t="str">
        <f>VLOOKUP(B44,serial!$C$1:$D$37,2,FALSE)</f>
        <v>BE_PT</v>
      </c>
      <c r="D44" s="2" t="s">
        <v>99</v>
      </c>
      <c r="E44" s="93">
        <v>49</v>
      </c>
      <c r="F44" s="93">
        <v>905</v>
      </c>
      <c r="G44" s="93">
        <v>0</v>
      </c>
      <c r="H44" s="93">
        <v>0</v>
      </c>
      <c r="I44" s="93">
        <v>0</v>
      </c>
      <c r="J44" s="93">
        <v>0</v>
      </c>
      <c r="K44" s="93">
        <v>7</v>
      </c>
      <c r="L44" s="322">
        <v>0</v>
      </c>
      <c r="M44" s="322">
        <v>0</v>
      </c>
      <c r="N44" s="93">
        <v>0</v>
      </c>
    </row>
    <row r="45" spans="1:14" ht="25.5" customHeight="1" x14ac:dyDescent="0.2">
      <c r="A45" s="60" t="s">
        <v>100</v>
      </c>
      <c r="B45" s="45"/>
      <c r="C45" s="45"/>
      <c r="D45" s="58"/>
      <c r="E45" s="306">
        <f t="shared" ref="E45:N45" si="13">SUM(E46:E48)</f>
        <v>439</v>
      </c>
      <c r="F45" s="306">
        <f t="shared" si="13"/>
        <v>8496</v>
      </c>
      <c r="G45" s="306">
        <f t="shared" si="13"/>
        <v>2136</v>
      </c>
      <c r="H45" s="306">
        <f t="shared" si="13"/>
        <v>3</v>
      </c>
      <c r="I45" s="306">
        <f t="shared" si="13"/>
        <v>200</v>
      </c>
      <c r="J45" s="306">
        <f t="shared" si="13"/>
        <v>40</v>
      </c>
      <c r="K45" s="306">
        <f t="shared" si="13"/>
        <v>154</v>
      </c>
      <c r="L45" s="327">
        <f t="shared" si="13"/>
        <v>34</v>
      </c>
      <c r="M45" s="327">
        <f t="shared" si="13"/>
        <v>122</v>
      </c>
      <c r="N45" s="306">
        <f t="shared" si="13"/>
        <v>704</v>
      </c>
    </row>
    <row r="46" spans="1:14" ht="25.5" customHeight="1" x14ac:dyDescent="0.2">
      <c r="A46" s="54" t="s">
        <v>101</v>
      </c>
      <c r="B46" s="1" t="s">
        <v>102</v>
      </c>
      <c r="C46" s="1" t="str">
        <f>VLOOKUP(B46,serial!$C$1:$D$37,2,FALSE)</f>
        <v>BT_RM</v>
      </c>
      <c r="D46" s="2" t="s">
        <v>103</v>
      </c>
      <c r="E46" s="93">
        <v>76</v>
      </c>
      <c r="F46" s="93">
        <v>1369</v>
      </c>
      <c r="G46" s="93">
        <v>0</v>
      </c>
      <c r="H46" s="93">
        <v>0</v>
      </c>
      <c r="I46" s="93">
        <v>0</v>
      </c>
      <c r="J46" s="93">
        <v>0</v>
      </c>
      <c r="K46" s="93">
        <v>38</v>
      </c>
      <c r="L46" s="322">
        <v>14</v>
      </c>
      <c r="M46" s="322">
        <v>0</v>
      </c>
      <c r="N46" s="93">
        <v>0</v>
      </c>
    </row>
    <row r="47" spans="1:14" ht="37.5" customHeight="1" x14ac:dyDescent="0.2">
      <c r="A47" s="54" t="s">
        <v>104</v>
      </c>
      <c r="B47" s="1" t="s">
        <v>105</v>
      </c>
      <c r="C47" s="1" t="str">
        <f>VLOOKUP(B47,serial!$C$1:$D$37,2,FALSE)</f>
        <v>BT_PT</v>
      </c>
      <c r="D47" s="2" t="s">
        <v>106</v>
      </c>
      <c r="E47" s="93">
        <v>128</v>
      </c>
      <c r="F47" s="93">
        <v>2837</v>
      </c>
      <c r="G47" s="93">
        <v>1111</v>
      </c>
      <c r="H47" s="93">
        <v>2</v>
      </c>
      <c r="I47" s="93">
        <v>40</v>
      </c>
      <c r="J47" s="93">
        <v>0</v>
      </c>
      <c r="K47" s="93">
        <v>67</v>
      </c>
      <c r="L47" s="322">
        <v>18</v>
      </c>
      <c r="M47" s="322">
        <v>80</v>
      </c>
      <c r="N47" s="93">
        <v>598</v>
      </c>
    </row>
    <row r="48" spans="1:14" ht="25.5" customHeight="1" x14ac:dyDescent="0.2">
      <c r="A48" s="61" t="s">
        <v>107</v>
      </c>
      <c r="B48" s="1" t="s">
        <v>44</v>
      </c>
      <c r="C48" s="1" t="str">
        <f>VLOOKUP(B48,serial!$C$1:$D$37,2,FALSE)</f>
        <v>BT_SP</v>
      </c>
      <c r="D48" s="2" t="s">
        <v>108</v>
      </c>
      <c r="E48" s="93">
        <v>235</v>
      </c>
      <c r="F48" s="93">
        <v>4290</v>
      </c>
      <c r="G48" s="93">
        <v>1025</v>
      </c>
      <c r="H48" s="93">
        <v>1</v>
      </c>
      <c r="I48" s="93">
        <v>160</v>
      </c>
      <c r="J48" s="93">
        <v>40</v>
      </c>
      <c r="K48" s="93">
        <v>49</v>
      </c>
      <c r="L48" s="322">
        <v>2</v>
      </c>
      <c r="M48" s="322">
        <v>42</v>
      </c>
      <c r="N48" s="93">
        <v>106</v>
      </c>
    </row>
    <row r="49" spans="1:14" ht="25.5" customHeight="1" x14ac:dyDescent="0.2">
      <c r="A49" s="44" t="s">
        <v>109</v>
      </c>
      <c r="B49" s="219"/>
      <c r="C49" s="219"/>
      <c r="D49" s="220"/>
      <c r="E49" s="306">
        <f t="shared" ref="E49:N49" si="14">SUM(E50:E51)</f>
        <v>61</v>
      </c>
      <c r="F49" s="306">
        <f t="shared" si="14"/>
        <v>309</v>
      </c>
      <c r="G49" s="306">
        <f t="shared" si="14"/>
        <v>27</v>
      </c>
      <c r="H49" s="306">
        <f t="shared" si="14"/>
        <v>93</v>
      </c>
      <c r="I49" s="306">
        <f t="shared" si="14"/>
        <v>109</v>
      </c>
      <c r="J49" s="306">
        <f t="shared" si="14"/>
        <v>5</v>
      </c>
      <c r="K49" s="306">
        <f t="shared" si="14"/>
        <v>29</v>
      </c>
      <c r="L49" s="327">
        <f t="shared" si="14"/>
        <v>11</v>
      </c>
      <c r="M49" s="327">
        <f t="shared" si="14"/>
        <v>36</v>
      </c>
      <c r="N49" s="306">
        <f t="shared" si="14"/>
        <v>133</v>
      </c>
    </row>
    <row r="50" spans="1:14" ht="25.5" customHeight="1" x14ac:dyDescent="0.2">
      <c r="A50" s="17" t="s">
        <v>110</v>
      </c>
      <c r="B50" s="1" t="s">
        <v>111</v>
      </c>
      <c r="C50" s="1" t="str">
        <f>VLOOKUP(B50,serial!$C$1:$D$37,2,FALSE)</f>
        <v>BAM_RM</v>
      </c>
      <c r="D50" s="2" t="s">
        <v>112</v>
      </c>
      <c r="E50" s="93">
        <v>30</v>
      </c>
      <c r="F50" s="93">
        <v>140</v>
      </c>
      <c r="G50" s="93">
        <v>0</v>
      </c>
      <c r="H50" s="93">
        <v>90</v>
      </c>
      <c r="I50" s="93">
        <v>69</v>
      </c>
      <c r="J50" s="93">
        <v>0</v>
      </c>
      <c r="K50" s="93">
        <v>24</v>
      </c>
      <c r="L50" s="322">
        <v>11</v>
      </c>
      <c r="M50" s="322">
        <v>4</v>
      </c>
      <c r="N50" s="93">
        <v>15</v>
      </c>
    </row>
    <row r="51" spans="1:14" ht="40.5" customHeight="1" x14ac:dyDescent="0.2">
      <c r="A51" s="17" t="s">
        <v>113</v>
      </c>
      <c r="B51" s="1" t="s">
        <v>114</v>
      </c>
      <c r="C51" s="1" t="str">
        <f>VLOOKUP(B51,serial!$C$1:$D$37,2,FALSE)</f>
        <v>BAM_PT</v>
      </c>
      <c r="D51" s="2" t="s">
        <v>115</v>
      </c>
      <c r="E51" s="93">
        <v>31</v>
      </c>
      <c r="F51" s="93">
        <v>169</v>
      </c>
      <c r="G51" s="93">
        <v>27</v>
      </c>
      <c r="H51" s="93">
        <v>3</v>
      </c>
      <c r="I51" s="93">
        <v>40</v>
      </c>
      <c r="J51" s="93">
        <v>5</v>
      </c>
      <c r="K51" s="93">
        <v>5</v>
      </c>
      <c r="L51" s="322">
        <v>0</v>
      </c>
      <c r="M51" s="322">
        <v>32</v>
      </c>
      <c r="N51" s="93">
        <v>118</v>
      </c>
    </row>
    <row r="52" spans="1:14" ht="25.5" customHeight="1" x14ac:dyDescent="0.2">
      <c r="A52" s="62" t="s">
        <v>116</v>
      </c>
      <c r="B52" s="63"/>
      <c r="C52" s="63"/>
      <c r="D52" s="64"/>
      <c r="E52" s="95">
        <f t="shared" ref="E52:N52" si="15">E24+E15+E12+E9</f>
        <v>54265.5</v>
      </c>
      <c r="F52" s="95">
        <f t="shared" si="15"/>
        <v>164650</v>
      </c>
      <c r="G52" s="95">
        <f t="shared" si="15"/>
        <v>114336</v>
      </c>
      <c r="H52" s="95">
        <f t="shared" si="15"/>
        <v>403</v>
      </c>
      <c r="I52" s="95">
        <f t="shared" si="15"/>
        <v>1127</v>
      </c>
      <c r="J52" s="95">
        <f t="shared" si="15"/>
        <v>402</v>
      </c>
      <c r="K52" s="95">
        <f t="shared" si="15"/>
        <v>6439</v>
      </c>
      <c r="L52" s="329">
        <f t="shared" si="15"/>
        <v>493</v>
      </c>
      <c r="M52" s="329">
        <f t="shared" si="15"/>
        <v>5815</v>
      </c>
      <c r="N52" s="95">
        <f t="shared" si="15"/>
        <v>56891</v>
      </c>
    </row>
    <row r="53" spans="1:14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4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4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4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4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4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4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4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4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4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4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4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15.75" customHeight="1" x14ac:dyDescent="0.2"/>
    <row r="254" spans="1:12" ht="15.75" customHeight="1" x14ac:dyDescent="0.2"/>
    <row r="255" spans="1:12" ht="15.75" customHeight="1" x14ac:dyDescent="0.2"/>
    <row r="256" spans="1:12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">
    <mergeCell ref="K3:K4"/>
    <mergeCell ref="L3:L4"/>
    <mergeCell ref="M3:M4"/>
    <mergeCell ref="A1:L1"/>
    <mergeCell ref="E2:G2"/>
    <mergeCell ref="H2:J2"/>
    <mergeCell ref="K2:L2"/>
    <mergeCell ref="M2:N2"/>
    <mergeCell ref="A3:A4"/>
    <mergeCell ref="E3:E4"/>
    <mergeCell ref="N3:N4"/>
    <mergeCell ref="F3:F4"/>
    <mergeCell ref="G3:G4"/>
    <mergeCell ref="H3:H4"/>
    <mergeCell ref="I3:I4"/>
    <mergeCell ref="J3:J4"/>
  </mergeCells>
  <dataValidations count="1">
    <dataValidation type="list" allowBlank="1" showErrorMessage="1" sqref="B10:B11 B13:B14 B16:B23 B25 B27:B31 B33:B35 B38:B40 B43:B44 B46:B48 B50:B51">
      <formula1>types</formula1>
    </dataValidation>
  </dataValidations>
  <pageMargins left="0.7" right="0.7" top="0.75" bottom="0.75" header="0" footer="0"/>
  <pageSetup paperSize="9"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E19" workbookViewId="0">
      <selection activeCell="O3" sqref="O3:O5"/>
    </sheetView>
  </sheetViews>
  <sheetFormatPr defaultColWidth="14.42578125" defaultRowHeight="15" customHeight="1" x14ac:dyDescent="0.2"/>
  <cols>
    <col min="1" max="1" width="46.7109375" customWidth="1"/>
    <col min="2" max="2" width="24.85546875" hidden="1" customWidth="1"/>
    <col min="3" max="3" width="11.28515625" hidden="1" customWidth="1"/>
    <col min="4" max="4" width="19.7109375" hidden="1" customWidth="1"/>
    <col min="5" max="5" width="7.85546875" customWidth="1"/>
    <col min="6" max="6" width="8.5703125" customWidth="1"/>
    <col min="7" max="7" width="6.7109375" customWidth="1"/>
    <col min="8" max="8" width="8.5703125" customWidth="1"/>
    <col min="9" max="9" width="6.85546875" customWidth="1"/>
    <col min="10" max="10" width="6.42578125" customWidth="1"/>
    <col min="11" max="11" width="6.7109375" customWidth="1"/>
    <col min="12" max="12" width="5.7109375" customWidth="1"/>
    <col min="13" max="13" width="6.28515625" customWidth="1"/>
    <col min="14" max="14" width="7.28515625" customWidth="1"/>
    <col min="15" max="15" width="6.7109375" style="339" customWidth="1"/>
    <col min="16" max="16" width="8.140625" customWidth="1"/>
    <col min="17" max="17" width="6.85546875" customWidth="1"/>
    <col min="18" max="18" width="6.140625" customWidth="1"/>
    <col min="19" max="19" width="6.28515625" customWidth="1"/>
    <col min="20" max="20" width="7.5703125" customWidth="1"/>
    <col min="21" max="21" width="7.140625" customWidth="1"/>
    <col min="22" max="22" width="6.28515625" customWidth="1"/>
    <col min="23" max="23" width="6.42578125" customWidth="1"/>
    <col min="24" max="24" width="6.5703125" customWidth="1"/>
    <col min="25" max="25" width="6.7109375" customWidth="1"/>
    <col min="26" max="26" width="9.140625" customWidth="1"/>
  </cols>
  <sheetData>
    <row r="1" spans="1:26" ht="25.5" customHeight="1" x14ac:dyDescent="0.2">
      <c r="A1" s="368" t="s">
        <v>1</v>
      </c>
      <c r="B1" s="140"/>
      <c r="C1" s="140"/>
      <c r="D1" s="140"/>
      <c r="E1" s="391" t="s">
        <v>221</v>
      </c>
      <c r="F1" s="364"/>
      <c r="G1" s="364"/>
      <c r="H1" s="364"/>
      <c r="I1" s="364"/>
      <c r="J1" s="364"/>
      <c r="K1" s="364"/>
      <c r="L1" s="364"/>
      <c r="M1" s="391" t="s">
        <v>222</v>
      </c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5"/>
      <c r="Z1" s="2"/>
    </row>
    <row r="2" spans="1:26" ht="27.75" customHeight="1" x14ac:dyDescent="0.2">
      <c r="A2" s="369"/>
      <c r="B2" s="98"/>
      <c r="C2" s="98"/>
      <c r="D2" s="98"/>
      <c r="E2" s="418" t="s">
        <v>223</v>
      </c>
      <c r="F2" s="373"/>
      <c r="G2" s="373"/>
      <c r="H2" s="374"/>
      <c r="I2" s="418" t="s">
        <v>224</v>
      </c>
      <c r="J2" s="373"/>
      <c r="K2" s="373"/>
      <c r="L2" s="374"/>
      <c r="M2" s="371" t="s">
        <v>128</v>
      </c>
      <c r="N2" s="413" t="s">
        <v>225</v>
      </c>
      <c r="O2" s="412" t="s">
        <v>226</v>
      </c>
      <c r="P2" s="373"/>
      <c r="Q2" s="373"/>
      <c r="R2" s="373"/>
      <c r="S2" s="373"/>
      <c r="T2" s="373"/>
      <c r="U2" s="374"/>
      <c r="V2" s="372" t="s">
        <v>227</v>
      </c>
      <c r="W2" s="373"/>
      <c r="X2" s="373"/>
      <c r="Y2" s="374"/>
      <c r="Z2" s="2"/>
    </row>
    <row r="3" spans="1:26" ht="42" customHeight="1" x14ac:dyDescent="0.2">
      <c r="A3" s="369"/>
      <c r="B3" s="97"/>
      <c r="C3" s="97"/>
      <c r="D3" s="97"/>
      <c r="E3" s="384" t="s">
        <v>228</v>
      </c>
      <c r="F3" s="384" t="s">
        <v>229</v>
      </c>
      <c r="G3" s="384" t="s">
        <v>230</v>
      </c>
      <c r="H3" s="384" t="s">
        <v>231</v>
      </c>
      <c r="I3" s="384" t="s">
        <v>228</v>
      </c>
      <c r="J3" s="384" t="s">
        <v>229</v>
      </c>
      <c r="K3" s="384" t="s">
        <v>230</v>
      </c>
      <c r="L3" s="384" t="s">
        <v>231</v>
      </c>
      <c r="M3" s="369"/>
      <c r="N3" s="369"/>
      <c r="O3" s="414" t="s">
        <v>128</v>
      </c>
      <c r="P3" s="417" t="s">
        <v>225</v>
      </c>
      <c r="Q3" s="384" t="s">
        <v>232</v>
      </c>
      <c r="R3" s="372" t="s">
        <v>233</v>
      </c>
      <c r="S3" s="374"/>
      <c r="T3" s="401" t="s">
        <v>234</v>
      </c>
      <c r="U3" s="365"/>
      <c r="V3" s="384" t="s">
        <v>128</v>
      </c>
      <c r="W3" s="384" t="s">
        <v>235</v>
      </c>
      <c r="X3" s="384" t="s">
        <v>236</v>
      </c>
      <c r="Y3" s="384" t="s">
        <v>237</v>
      </c>
      <c r="Z3" s="2"/>
    </row>
    <row r="4" spans="1:26" ht="60" customHeight="1" x14ac:dyDescent="0.2">
      <c r="A4" s="369"/>
      <c r="B4" s="97"/>
      <c r="C4" s="97"/>
      <c r="D4" s="97"/>
      <c r="E4" s="369"/>
      <c r="F4" s="370"/>
      <c r="G4" s="369"/>
      <c r="H4" s="370"/>
      <c r="I4" s="369"/>
      <c r="J4" s="370"/>
      <c r="K4" s="369"/>
      <c r="L4" s="370"/>
      <c r="M4" s="369"/>
      <c r="N4" s="369"/>
      <c r="O4" s="415"/>
      <c r="P4" s="369"/>
      <c r="Q4" s="369"/>
      <c r="R4" s="380" t="s">
        <v>128</v>
      </c>
      <c r="S4" s="384" t="s">
        <v>238</v>
      </c>
      <c r="T4" s="380" t="s">
        <v>128</v>
      </c>
      <c r="U4" s="384" t="s">
        <v>238</v>
      </c>
      <c r="V4" s="369"/>
      <c r="W4" s="369"/>
      <c r="X4" s="369"/>
      <c r="Y4" s="369"/>
      <c r="Z4" s="2"/>
    </row>
    <row r="5" spans="1:26" ht="28.5" customHeight="1" x14ac:dyDescent="0.2">
      <c r="A5" s="370"/>
      <c r="B5" s="101"/>
      <c r="C5" s="101"/>
      <c r="D5" s="101"/>
      <c r="E5" s="370"/>
      <c r="F5" s="143" t="s">
        <v>131</v>
      </c>
      <c r="G5" s="370"/>
      <c r="H5" s="143" t="s">
        <v>131</v>
      </c>
      <c r="I5" s="370"/>
      <c r="J5" s="143" t="s">
        <v>131</v>
      </c>
      <c r="K5" s="370"/>
      <c r="L5" s="143" t="s">
        <v>131</v>
      </c>
      <c r="M5" s="370"/>
      <c r="N5" s="370"/>
      <c r="O5" s="416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2"/>
    </row>
    <row r="6" spans="1:26" ht="12.75" customHeight="1" x14ac:dyDescent="0.2">
      <c r="A6" s="143" t="s">
        <v>239</v>
      </c>
      <c r="B6" s="222" t="s">
        <v>14</v>
      </c>
      <c r="C6" s="223" t="s">
        <v>15</v>
      </c>
      <c r="D6" s="222" t="s">
        <v>16</v>
      </c>
      <c r="E6" s="144">
        <v>103</v>
      </c>
      <c r="F6" s="144">
        <v>104</v>
      </c>
      <c r="G6" s="144">
        <v>105</v>
      </c>
      <c r="H6" s="144">
        <v>106</v>
      </c>
      <c r="I6" s="144">
        <v>107</v>
      </c>
      <c r="J6" s="144">
        <v>108</v>
      </c>
      <c r="K6" s="144">
        <v>109</v>
      </c>
      <c r="L6" s="144">
        <v>110</v>
      </c>
      <c r="M6" s="144">
        <v>111</v>
      </c>
      <c r="N6" s="224">
        <v>112</v>
      </c>
      <c r="O6" s="144">
        <v>113</v>
      </c>
      <c r="P6" s="224">
        <v>114</v>
      </c>
      <c r="Q6" s="165">
        <v>115</v>
      </c>
      <c r="R6" s="144">
        <v>116</v>
      </c>
      <c r="S6" s="144">
        <v>117</v>
      </c>
      <c r="T6" s="144">
        <v>118</v>
      </c>
      <c r="U6" s="144">
        <v>119</v>
      </c>
      <c r="V6" s="144">
        <v>120</v>
      </c>
      <c r="W6" s="144">
        <v>121</v>
      </c>
      <c r="X6" s="144">
        <v>122</v>
      </c>
      <c r="Y6" s="144">
        <v>123</v>
      </c>
      <c r="Z6" s="2"/>
    </row>
    <row r="7" spans="1:26" ht="12.75" hidden="1" customHeight="1" x14ac:dyDescent="0.2">
      <c r="A7" s="10" t="s">
        <v>17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6"/>
      <c r="O7" s="335"/>
      <c r="P7" s="226"/>
      <c r="Q7" s="227"/>
      <c r="R7" s="225"/>
      <c r="S7" s="225"/>
      <c r="T7" s="225"/>
      <c r="U7" s="225"/>
      <c r="V7" s="227"/>
      <c r="W7" s="227"/>
      <c r="X7" s="227"/>
      <c r="Y7" s="227"/>
      <c r="Z7" s="2"/>
    </row>
    <row r="8" spans="1:26" ht="12.75" hidden="1" customHeight="1" x14ac:dyDescent="0.2">
      <c r="A8" s="10" t="s">
        <v>18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8"/>
      <c r="O8" s="335"/>
      <c r="P8" s="228"/>
      <c r="Q8" s="225"/>
      <c r="R8" s="225"/>
      <c r="S8" s="225"/>
      <c r="T8" s="225"/>
      <c r="U8" s="225"/>
      <c r="V8" s="229"/>
      <c r="W8" s="229"/>
      <c r="X8" s="229"/>
      <c r="Y8" s="229"/>
      <c r="Z8" s="2"/>
    </row>
    <row r="9" spans="1:26" ht="15" hidden="1" customHeight="1" x14ac:dyDescent="0.2">
      <c r="A9" s="10" t="s">
        <v>19</v>
      </c>
      <c r="B9" s="225"/>
      <c r="C9" s="225"/>
      <c r="D9" s="225"/>
      <c r="E9" s="10"/>
      <c r="F9" s="143"/>
      <c r="G9" s="143"/>
      <c r="H9" s="143"/>
      <c r="I9" s="143"/>
      <c r="J9" s="143"/>
      <c r="K9" s="143"/>
      <c r="L9" s="143"/>
      <c r="M9" s="143"/>
      <c r="N9" s="230"/>
      <c r="O9" s="336"/>
      <c r="P9" s="231"/>
      <c r="Q9" s="232"/>
      <c r="R9" s="232"/>
      <c r="S9" s="232"/>
      <c r="T9" s="232"/>
      <c r="U9" s="232"/>
      <c r="V9" s="229"/>
      <c r="W9" s="229"/>
      <c r="X9" s="229"/>
      <c r="Y9" s="229"/>
      <c r="Z9" s="2"/>
    </row>
    <row r="10" spans="1:26" ht="13.5" customHeight="1" x14ac:dyDescent="0.2">
      <c r="A10" s="13" t="s">
        <v>20</v>
      </c>
      <c r="B10" s="14"/>
      <c r="C10" s="14"/>
      <c r="D10" s="15"/>
      <c r="E10" s="16">
        <f t="shared" ref="E10:Y10" si="0">SUM(E11:E12)</f>
        <v>116</v>
      </c>
      <c r="F10" s="16">
        <f t="shared" si="0"/>
        <v>116</v>
      </c>
      <c r="G10" s="16">
        <f t="shared" si="0"/>
        <v>0</v>
      </c>
      <c r="H10" s="16">
        <f t="shared" si="0"/>
        <v>0</v>
      </c>
      <c r="I10" s="16">
        <f t="shared" si="0"/>
        <v>14</v>
      </c>
      <c r="J10" s="16">
        <f t="shared" si="0"/>
        <v>14</v>
      </c>
      <c r="K10" s="16">
        <f t="shared" si="0"/>
        <v>9</v>
      </c>
      <c r="L10" s="16">
        <f t="shared" si="0"/>
        <v>9</v>
      </c>
      <c r="M10" s="16">
        <f t="shared" si="0"/>
        <v>296</v>
      </c>
      <c r="N10" s="16">
        <f t="shared" si="0"/>
        <v>189</v>
      </c>
      <c r="O10" s="16">
        <f t="shared" si="0"/>
        <v>220</v>
      </c>
      <c r="P10" s="16">
        <f t="shared" si="0"/>
        <v>249.5</v>
      </c>
      <c r="Q10" s="16">
        <f t="shared" si="0"/>
        <v>9</v>
      </c>
      <c r="R10" s="16">
        <f t="shared" si="0"/>
        <v>199</v>
      </c>
      <c r="S10" s="16">
        <f t="shared" si="0"/>
        <v>152</v>
      </c>
      <c r="T10" s="16">
        <f t="shared" si="0"/>
        <v>21</v>
      </c>
      <c r="U10" s="16">
        <f t="shared" si="0"/>
        <v>4</v>
      </c>
      <c r="V10" s="16">
        <f t="shared" si="0"/>
        <v>105</v>
      </c>
      <c r="W10" s="16">
        <f t="shared" si="0"/>
        <v>27</v>
      </c>
      <c r="X10" s="16">
        <f t="shared" si="0"/>
        <v>41</v>
      </c>
      <c r="Y10" s="16">
        <f t="shared" si="0"/>
        <v>37</v>
      </c>
      <c r="Z10" s="253"/>
    </row>
    <row r="11" spans="1:26" ht="14.25" customHeight="1" x14ac:dyDescent="0.2">
      <c r="A11" s="17" t="s">
        <v>21</v>
      </c>
      <c r="B11" s="1" t="s">
        <v>22</v>
      </c>
      <c r="C11" s="1" t="str">
        <f>VLOOKUP(B11,serial!$C$1:$D$37,2,FALSE)</f>
        <v>BN</v>
      </c>
      <c r="D11" s="2" t="s">
        <v>23</v>
      </c>
      <c r="E11" s="278">
        <v>116</v>
      </c>
      <c r="F11" s="279">
        <v>116</v>
      </c>
      <c r="G11" s="279">
        <v>0</v>
      </c>
      <c r="H11" s="279">
        <v>0</v>
      </c>
      <c r="I11" s="279">
        <v>14</v>
      </c>
      <c r="J11" s="279">
        <v>14</v>
      </c>
      <c r="K11" s="279">
        <v>9</v>
      </c>
      <c r="L11" s="279">
        <v>9</v>
      </c>
      <c r="M11" s="279">
        <v>238</v>
      </c>
      <c r="N11" s="279">
        <v>132</v>
      </c>
      <c r="O11" s="342">
        <v>175</v>
      </c>
      <c r="P11" s="279">
        <v>206</v>
      </c>
      <c r="Q11" s="279">
        <v>5</v>
      </c>
      <c r="R11" s="279">
        <v>158</v>
      </c>
      <c r="S11" s="279">
        <v>120</v>
      </c>
      <c r="T11" s="279">
        <v>17</v>
      </c>
      <c r="U11" s="279">
        <v>2</v>
      </c>
      <c r="V11" s="279">
        <v>86</v>
      </c>
      <c r="W11" s="279">
        <v>21</v>
      </c>
      <c r="X11" s="279">
        <v>32</v>
      </c>
      <c r="Y11" s="279">
        <v>33</v>
      </c>
      <c r="Z11" s="253"/>
    </row>
    <row r="12" spans="1:26" ht="18.75" customHeight="1" x14ac:dyDescent="0.2">
      <c r="A12" s="17" t="s">
        <v>24</v>
      </c>
      <c r="B12" s="1" t="s">
        <v>25</v>
      </c>
      <c r="C12" s="1" t="str">
        <f>VLOOKUP(B12,serial!$C$1:$D$37,2,FALSE)</f>
        <v>BNC</v>
      </c>
      <c r="D12" s="2" t="s">
        <v>26</v>
      </c>
      <c r="E12" s="281">
        <v>0</v>
      </c>
      <c r="F12" s="282">
        <v>0</v>
      </c>
      <c r="G12" s="282">
        <v>0</v>
      </c>
      <c r="H12" s="282">
        <v>0</v>
      </c>
      <c r="I12" s="282">
        <v>0</v>
      </c>
      <c r="J12" s="282">
        <v>0</v>
      </c>
      <c r="K12" s="282">
        <v>0</v>
      </c>
      <c r="L12" s="282">
        <v>0</v>
      </c>
      <c r="M12" s="282">
        <v>58</v>
      </c>
      <c r="N12" s="282">
        <v>57</v>
      </c>
      <c r="O12" s="343">
        <v>45</v>
      </c>
      <c r="P12" s="282">
        <v>43.5</v>
      </c>
      <c r="Q12" s="282">
        <v>4</v>
      </c>
      <c r="R12" s="282">
        <v>41</v>
      </c>
      <c r="S12" s="282">
        <v>32</v>
      </c>
      <c r="T12" s="282">
        <v>4</v>
      </c>
      <c r="U12" s="282">
        <v>2</v>
      </c>
      <c r="V12" s="282">
        <v>19</v>
      </c>
      <c r="W12" s="282">
        <v>6</v>
      </c>
      <c r="X12" s="282">
        <v>9</v>
      </c>
      <c r="Y12" s="282">
        <v>4</v>
      </c>
      <c r="Z12" s="253"/>
    </row>
    <row r="13" spans="1:26" ht="12.75" customHeight="1" x14ac:dyDescent="0.2">
      <c r="A13" s="13" t="s">
        <v>27</v>
      </c>
      <c r="B13" s="14"/>
      <c r="C13" s="14"/>
      <c r="D13" s="15"/>
      <c r="E13" s="16">
        <f t="shared" ref="E13:Y13" si="1">SUM(E14:E15)</f>
        <v>777</v>
      </c>
      <c r="F13" s="16">
        <f t="shared" si="1"/>
        <v>2389</v>
      </c>
      <c r="G13" s="16">
        <f t="shared" si="1"/>
        <v>623</v>
      </c>
      <c r="H13" s="16">
        <f t="shared" si="1"/>
        <v>1373</v>
      </c>
      <c r="I13" s="16">
        <f t="shared" si="1"/>
        <v>1</v>
      </c>
      <c r="J13" s="16">
        <f t="shared" si="1"/>
        <v>0</v>
      </c>
      <c r="K13" s="16">
        <f t="shared" si="1"/>
        <v>1</v>
      </c>
      <c r="L13" s="16">
        <f t="shared" si="1"/>
        <v>0</v>
      </c>
      <c r="M13" s="16">
        <f t="shared" si="1"/>
        <v>2692</v>
      </c>
      <c r="N13" s="16">
        <f t="shared" si="1"/>
        <v>2247</v>
      </c>
      <c r="O13" s="16">
        <f t="shared" si="1"/>
        <v>2043</v>
      </c>
      <c r="P13" s="16">
        <f t="shared" si="1"/>
        <v>1954.75</v>
      </c>
      <c r="Q13" s="16">
        <f t="shared" si="1"/>
        <v>27</v>
      </c>
      <c r="R13" s="16">
        <f t="shared" si="1"/>
        <v>1059</v>
      </c>
      <c r="S13" s="16">
        <f t="shared" si="1"/>
        <v>430</v>
      </c>
      <c r="T13" s="16">
        <f t="shared" si="1"/>
        <v>984</v>
      </c>
      <c r="U13" s="16">
        <f t="shared" si="1"/>
        <v>396</v>
      </c>
      <c r="V13" s="16">
        <f t="shared" si="1"/>
        <v>949</v>
      </c>
      <c r="W13" s="16">
        <f t="shared" si="1"/>
        <v>74</v>
      </c>
      <c r="X13" s="16">
        <f t="shared" si="1"/>
        <v>404</v>
      </c>
      <c r="Y13" s="16">
        <f t="shared" si="1"/>
        <v>471</v>
      </c>
      <c r="Z13" s="253"/>
    </row>
    <row r="14" spans="1:26" ht="15.75" customHeight="1" x14ac:dyDescent="0.2">
      <c r="A14" s="17" t="s">
        <v>28</v>
      </c>
      <c r="B14" s="1" t="s">
        <v>29</v>
      </c>
      <c r="C14" s="1" t="str">
        <f>VLOOKUP(B14,serial!$C$1:$D$37,2,FALSE)</f>
        <v>BO</v>
      </c>
      <c r="D14" s="20" t="s">
        <v>30</v>
      </c>
      <c r="E14" s="278">
        <v>296</v>
      </c>
      <c r="F14" s="278">
        <v>1563</v>
      </c>
      <c r="G14" s="278">
        <v>128</v>
      </c>
      <c r="H14" s="278">
        <v>552</v>
      </c>
      <c r="I14" s="278">
        <v>1</v>
      </c>
      <c r="J14" s="278">
        <v>0</v>
      </c>
      <c r="K14" s="278">
        <v>1</v>
      </c>
      <c r="L14" s="278">
        <v>0</v>
      </c>
      <c r="M14" s="278">
        <v>1125</v>
      </c>
      <c r="N14" s="278">
        <v>1074</v>
      </c>
      <c r="O14" s="344">
        <v>884</v>
      </c>
      <c r="P14" s="278">
        <v>933.25</v>
      </c>
      <c r="Q14" s="278">
        <v>24</v>
      </c>
      <c r="R14" s="278">
        <v>663</v>
      </c>
      <c r="S14" s="278">
        <v>281</v>
      </c>
      <c r="T14" s="278">
        <v>221</v>
      </c>
      <c r="U14" s="278">
        <v>110</v>
      </c>
      <c r="V14" s="278">
        <v>485</v>
      </c>
      <c r="W14" s="278">
        <v>71</v>
      </c>
      <c r="X14" s="278">
        <v>227</v>
      </c>
      <c r="Y14" s="278">
        <v>187</v>
      </c>
      <c r="Z14" s="253"/>
    </row>
    <row r="15" spans="1:26" ht="15" customHeight="1" x14ac:dyDescent="0.2">
      <c r="A15" s="17" t="s">
        <v>31</v>
      </c>
      <c r="B15" s="1" t="s">
        <v>32</v>
      </c>
      <c r="C15" s="1" t="str">
        <f>VLOOKUP(B15,serial!$C$1:$D$37,2,FALSE)</f>
        <v>BCS</v>
      </c>
      <c r="D15" s="22" t="s">
        <v>33</v>
      </c>
      <c r="E15" s="278">
        <v>481</v>
      </c>
      <c r="F15" s="279">
        <v>826</v>
      </c>
      <c r="G15" s="279">
        <v>495</v>
      </c>
      <c r="H15" s="279">
        <v>821</v>
      </c>
      <c r="I15" s="279">
        <v>0</v>
      </c>
      <c r="J15" s="279">
        <v>0</v>
      </c>
      <c r="K15" s="279">
        <v>0</v>
      </c>
      <c r="L15" s="279">
        <v>0</v>
      </c>
      <c r="M15" s="279">
        <v>1567</v>
      </c>
      <c r="N15" s="279">
        <v>1173</v>
      </c>
      <c r="O15" s="342">
        <v>1159</v>
      </c>
      <c r="P15" s="279">
        <v>1021.5</v>
      </c>
      <c r="Q15" s="279">
        <v>3</v>
      </c>
      <c r="R15" s="279">
        <v>396</v>
      </c>
      <c r="S15" s="279">
        <v>149</v>
      </c>
      <c r="T15" s="279">
        <v>763</v>
      </c>
      <c r="U15" s="279">
        <v>286</v>
      </c>
      <c r="V15" s="279">
        <v>464</v>
      </c>
      <c r="W15" s="279">
        <v>3</v>
      </c>
      <c r="X15" s="279">
        <v>177</v>
      </c>
      <c r="Y15" s="279">
        <v>284</v>
      </c>
      <c r="Z15" s="253"/>
    </row>
    <row r="16" spans="1:26" ht="16.5" customHeight="1" x14ac:dyDescent="0.2">
      <c r="A16" s="13" t="s">
        <v>34</v>
      </c>
      <c r="B16" s="14"/>
      <c r="C16" s="14"/>
      <c r="D16" s="25"/>
      <c r="E16" s="16">
        <f t="shared" ref="E16:Y16" si="2">E17+E18+E21+E22</f>
        <v>1339</v>
      </c>
      <c r="F16" s="16">
        <f t="shared" si="2"/>
        <v>22937</v>
      </c>
      <c r="G16" s="16">
        <f t="shared" si="2"/>
        <v>1081</v>
      </c>
      <c r="H16" s="16">
        <f t="shared" si="2"/>
        <v>19063</v>
      </c>
      <c r="I16" s="16">
        <f t="shared" si="2"/>
        <v>14</v>
      </c>
      <c r="J16" s="16">
        <f t="shared" si="2"/>
        <v>13</v>
      </c>
      <c r="K16" s="16">
        <f t="shared" si="2"/>
        <v>131</v>
      </c>
      <c r="L16" s="16">
        <f t="shared" si="2"/>
        <v>125</v>
      </c>
      <c r="M16" s="16">
        <f t="shared" si="2"/>
        <v>1631</v>
      </c>
      <c r="N16" s="16">
        <f t="shared" si="2"/>
        <v>1154.95</v>
      </c>
      <c r="O16" s="16">
        <f t="shared" si="2"/>
        <v>1626</v>
      </c>
      <c r="P16" s="16">
        <f t="shared" si="2"/>
        <v>1150.75</v>
      </c>
      <c r="Q16" s="16">
        <f t="shared" si="2"/>
        <v>7</v>
      </c>
      <c r="R16" s="16">
        <f t="shared" si="2"/>
        <v>1133</v>
      </c>
      <c r="S16" s="16">
        <f t="shared" si="2"/>
        <v>373</v>
      </c>
      <c r="T16" s="16">
        <f t="shared" si="2"/>
        <v>493</v>
      </c>
      <c r="U16" s="16">
        <f t="shared" si="2"/>
        <v>168</v>
      </c>
      <c r="V16" s="16">
        <f t="shared" si="2"/>
        <v>554</v>
      </c>
      <c r="W16" s="16">
        <f t="shared" si="2"/>
        <v>29</v>
      </c>
      <c r="X16" s="16">
        <f t="shared" si="2"/>
        <v>303</v>
      </c>
      <c r="Y16" s="16">
        <f t="shared" si="2"/>
        <v>222</v>
      </c>
      <c r="Z16" s="253"/>
    </row>
    <row r="17" spans="1:26" ht="13.5" customHeight="1" x14ac:dyDescent="0.2">
      <c r="A17" s="233" t="s">
        <v>35</v>
      </c>
      <c r="B17" s="184" t="s">
        <v>36</v>
      </c>
      <c r="C17" s="184" t="str">
        <f>VLOOKUP(B17,serial!$C$1:$D$37,2,FALSE)</f>
        <v>BI_S</v>
      </c>
      <c r="D17" s="185" t="s">
        <v>37</v>
      </c>
      <c r="E17" s="234">
        <v>110</v>
      </c>
      <c r="F17" s="234">
        <v>115</v>
      </c>
      <c r="G17" s="234">
        <v>103</v>
      </c>
      <c r="H17" s="234">
        <v>124</v>
      </c>
      <c r="I17" s="234">
        <v>14</v>
      </c>
      <c r="J17" s="234">
        <v>13</v>
      </c>
      <c r="K17" s="234">
        <v>131</v>
      </c>
      <c r="L17" s="234">
        <v>125</v>
      </c>
      <c r="M17" s="234">
        <v>292</v>
      </c>
      <c r="N17" s="234">
        <v>276.5</v>
      </c>
      <c r="O17" s="345">
        <v>287</v>
      </c>
      <c r="P17" s="234">
        <v>272.3</v>
      </c>
      <c r="Q17" s="234">
        <v>7</v>
      </c>
      <c r="R17" s="234">
        <v>275</v>
      </c>
      <c r="S17" s="234">
        <v>164</v>
      </c>
      <c r="T17" s="234">
        <v>12</v>
      </c>
      <c r="U17" s="234">
        <v>5</v>
      </c>
      <c r="V17" s="234">
        <v>205</v>
      </c>
      <c r="W17" s="234">
        <v>26</v>
      </c>
      <c r="X17" s="234">
        <v>130</v>
      </c>
      <c r="Y17" s="234">
        <v>49</v>
      </c>
      <c r="Z17" s="253"/>
    </row>
    <row r="18" spans="1:26" ht="40.5" customHeight="1" x14ac:dyDescent="0.2">
      <c r="A18" s="30" t="s">
        <v>38</v>
      </c>
      <c r="B18" s="121" t="s">
        <v>39</v>
      </c>
      <c r="C18" s="121" t="str">
        <f>VLOOKUP(B18,serial!$C$1:$D$37,2,FALSE)</f>
        <v>BI_PT</v>
      </c>
      <c r="D18" s="122" t="s">
        <v>40</v>
      </c>
      <c r="E18" s="33">
        <f t="shared" ref="E18:Y18" si="3">E19+E20+E35+E40+E45+E48+E52</f>
        <v>6</v>
      </c>
      <c r="F18" s="33">
        <f t="shared" si="3"/>
        <v>68</v>
      </c>
      <c r="G18" s="33">
        <f t="shared" si="3"/>
        <v>126</v>
      </c>
      <c r="H18" s="33">
        <f t="shared" si="3"/>
        <v>881</v>
      </c>
      <c r="I18" s="33">
        <f t="shared" si="3"/>
        <v>0</v>
      </c>
      <c r="J18" s="33">
        <f t="shared" si="3"/>
        <v>0</v>
      </c>
      <c r="K18" s="33">
        <f t="shared" si="3"/>
        <v>0</v>
      </c>
      <c r="L18" s="33">
        <f t="shared" si="3"/>
        <v>0</v>
      </c>
      <c r="M18" s="33">
        <f t="shared" si="3"/>
        <v>69</v>
      </c>
      <c r="N18" s="33">
        <f t="shared" si="3"/>
        <v>64.75</v>
      </c>
      <c r="O18" s="33">
        <f t="shared" si="3"/>
        <v>69</v>
      </c>
      <c r="P18" s="33">
        <f t="shared" si="3"/>
        <v>64.75</v>
      </c>
      <c r="Q18" s="33">
        <f t="shared" si="3"/>
        <v>0</v>
      </c>
      <c r="R18" s="33">
        <f t="shared" si="3"/>
        <v>58</v>
      </c>
      <c r="S18" s="33">
        <f t="shared" si="3"/>
        <v>27</v>
      </c>
      <c r="T18" s="33">
        <f t="shared" si="3"/>
        <v>11</v>
      </c>
      <c r="U18" s="33">
        <f t="shared" si="3"/>
        <v>5</v>
      </c>
      <c r="V18" s="33">
        <f t="shared" si="3"/>
        <v>27</v>
      </c>
      <c r="W18" s="33">
        <f t="shared" si="3"/>
        <v>2</v>
      </c>
      <c r="X18" s="33">
        <f t="shared" si="3"/>
        <v>17</v>
      </c>
      <c r="Y18" s="33">
        <f t="shared" si="3"/>
        <v>8</v>
      </c>
      <c r="Z18" s="253"/>
    </row>
    <row r="19" spans="1:26" ht="26.25" customHeight="1" x14ac:dyDescent="0.2">
      <c r="A19" s="34" t="s">
        <v>41</v>
      </c>
      <c r="B19" s="1"/>
      <c r="C19" s="1"/>
      <c r="D19" s="20"/>
      <c r="E19" s="209">
        <v>0</v>
      </c>
      <c r="F19" s="209">
        <v>0</v>
      </c>
      <c r="G19" s="209">
        <v>0</v>
      </c>
      <c r="H19" s="209">
        <v>0</v>
      </c>
      <c r="I19" s="209">
        <v>0</v>
      </c>
      <c r="J19" s="209">
        <v>0</v>
      </c>
      <c r="K19" s="209">
        <v>0</v>
      </c>
      <c r="L19" s="209">
        <v>0</v>
      </c>
      <c r="M19" s="209">
        <v>8</v>
      </c>
      <c r="N19" s="209">
        <v>8</v>
      </c>
      <c r="O19" s="334">
        <v>8</v>
      </c>
      <c r="P19" s="334">
        <v>8</v>
      </c>
      <c r="Q19" s="334">
        <v>0</v>
      </c>
      <c r="R19" s="334">
        <v>6</v>
      </c>
      <c r="S19" s="334">
        <v>3</v>
      </c>
      <c r="T19" s="334">
        <v>2</v>
      </c>
      <c r="U19" s="334">
        <v>0</v>
      </c>
      <c r="V19" s="334">
        <v>4</v>
      </c>
      <c r="W19" s="334">
        <v>0</v>
      </c>
      <c r="X19" s="334">
        <v>4</v>
      </c>
      <c r="Y19" s="334">
        <v>0</v>
      </c>
      <c r="Z19" s="253"/>
    </row>
    <row r="20" spans="1:26" ht="28.5" customHeight="1" x14ac:dyDescent="0.2">
      <c r="A20" s="34" t="s">
        <v>42</v>
      </c>
      <c r="B20" s="1"/>
      <c r="C20" s="1"/>
      <c r="D20" s="20"/>
      <c r="E20" s="209">
        <v>0</v>
      </c>
      <c r="F20" s="209">
        <v>0</v>
      </c>
      <c r="G20" s="209">
        <v>0</v>
      </c>
      <c r="H20" s="209">
        <v>0</v>
      </c>
      <c r="I20" s="209">
        <v>0</v>
      </c>
      <c r="J20" s="209">
        <v>0</v>
      </c>
      <c r="K20" s="209">
        <v>0</v>
      </c>
      <c r="L20" s="209">
        <v>0</v>
      </c>
      <c r="M20" s="209">
        <v>2</v>
      </c>
      <c r="N20" s="209">
        <v>1.5</v>
      </c>
      <c r="O20" s="334">
        <v>2</v>
      </c>
      <c r="P20" s="209">
        <v>1.5</v>
      </c>
      <c r="Q20" s="209">
        <v>0</v>
      </c>
      <c r="R20" s="209">
        <v>2</v>
      </c>
      <c r="S20" s="209">
        <v>0</v>
      </c>
      <c r="T20" s="209">
        <v>0</v>
      </c>
      <c r="U20" s="209">
        <v>0</v>
      </c>
      <c r="V20" s="209">
        <v>0</v>
      </c>
      <c r="W20" s="209">
        <v>0</v>
      </c>
      <c r="X20" s="209">
        <v>0</v>
      </c>
      <c r="Y20" s="209">
        <v>0</v>
      </c>
      <c r="Z20" s="253"/>
    </row>
    <row r="21" spans="1:26" ht="27.75" customHeight="1" x14ac:dyDescent="0.2">
      <c r="A21" s="37" t="s">
        <v>43</v>
      </c>
      <c r="B21" s="173" t="s">
        <v>44</v>
      </c>
      <c r="C21" s="173" t="str">
        <f>VLOOKUP(B21,serial!$C$1:$D$37,2,FALSE)</f>
        <v>BT_SP</v>
      </c>
      <c r="D21" s="174" t="s">
        <v>45</v>
      </c>
      <c r="E21" s="40">
        <f t="shared" ref="E21:Y21" si="4">E49</f>
        <v>1</v>
      </c>
      <c r="F21" s="40">
        <f t="shared" si="4"/>
        <v>5</v>
      </c>
      <c r="G21" s="40">
        <f t="shared" si="4"/>
        <v>9</v>
      </c>
      <c r="H21" s="40">
        <f t="shared" si="4"/>
        <v>119</v>
      </c>
      <c r="I21" s="40">
        <f t="shared" si="4"/>
        <v>0</v>
      </c>
      <c r="J21" s="40">
        <f t="shared" si="4"/>
        <v>0</v>
      </c>
      <c r="K21" s="40">
        <f t="shared" si="4"/>
        <v>0</v>
      </c>
      <c r="L21" s="40">
        <f t="shared" si="4"/>
        <v>0</v>
      </c>
      <c r="M21" s="40">
        <f t="shared" si="4"/>
        <v>44</v>
      </c>
      <c r="N21" s="40">
        <f t="shared" si="4"/>
        <v>37</v>
      </c>
      <c r="O21" s="40">
        <f t="shared" si="4"/>
        <v>44</v>
      </c>
      <c r="P21" s="40">
        <f t="shared" si="4"/>
        <v>37</v>
      </c>
      <c r="Q21" s="40">
        <f t="shared" si="4"/>
        <v>0</v>
      </c>
      <c r="R21" s="40">
        <f t="shared" si="4"/>
        <v>32</v>
      </c>
      <c r="S21" s="40">
        <f t="shared" si="4"/>
        <v>11</v>
      </c>
      <c r="T21" s="40">
        <f t="shared" si="4"/>
        <v>12</v>
      </c>
      <c r="U21" s="40">
        <f t="shared" si="4"/>
        <v>3</v>
      </c>
      <c r="V21" s="40">
        <f t="shared" si="4"/>
        <v>6</v>
      </c>
      <c r="W21" s="40">
        <f t="shared" si="4"/>
        <v>0</v>
      </c>
      <c r="X21" s="40">
        <f t="shared" si="4"/>
        <v>5</v>
      </c>
      <c r="Y21" s="40">
        <f t="shared" si="4"/>
        <v>1</v>
      </c>
      <c r="Z21" s="253"/>
    </row>
    <row r="22" spans="1:26" ht="17.25" customHeight="1" x14ac:dyDescent="0.2">
      <c r="A22" s="30" t="s">
        <v>46</v>
      </c>
      <c r="B22" s="121" t="s">
        <v>47</v>
      </c>
      <c r="C22" s="121" t="str">
        <f>VLOOKUP(B22,serial!$C$1:$D$37,2,FALSE)</f>
        <v>BI_IG</v>
      </c>
      <c r="D22" s="175" t="s">
        <v>48</v>
      </c>
      <c r="E22" s="33">
        <f t="shared" ref="E22:Y22" si="5">E23+E24</f>
        <v>1222</v>
      </c>
      <c r="F22" s="33">
        <f t="shared" si="5"/>
        <v>22749</v>
      </c>
      <c r="G22" s="33">
        <f t="shared" si="5"/>
        <v>843</v>
      </c>
      <c r="H22" s="33">
        <f t="shared" si="5"/>
        <v>17939</v>
      </c>
      <c r="I22" s="33">
        <f t="shared" si="5"/>
        <v>0</v>
      </c>
      <c r="J22" s="33">
        <f t="shared" si="5"/>
        <v>0</v>
      </c>
      <c r="K22" s="33">
        <f t="shared" si="5"/>
        <v>0</v>
      </c>
      <c r="L22" s="33">
        <f t="shared" si="5"/>
        <v>0</v>
      </c>
      <c r="M22" s="33">
        <f t="shared" si="5"/>
        <v>1226</v>
      </c>
      <c r="N22" s="33">
        <f t="shared" si="5"/>
        <v>776.7</v>
      </c>
      <c r="O22" s="33">
        <f t="shared" si="5"/>
        <v>1226</v>
      </c>
      <c r="P22" s="33">
        <f t="shared" si="5"/>
        <v>776.7</v>
      </c>
      <c r="Q22" s="33">
        <f t="shared" si="5"/>
        <v>0</v>
      </c>
      <c r="R22" s="33">
        <f t="shared" si="5"/>
        <v>768</v>
      </c>
      <c r="S22" s="33">
        <f t="shared" si="5"/>
        <v>171</v>
      </c>
      <c r="T22" s="33">
        <f t="shared" si="5"/>
        <v>458</v>
      </c>
      <c r="U22" s="33">
        <f t="shared" si="5"/>
        <v>155</v>
      </c>
      <c r="V22" s="33">
        <f t="shared" si="5"/>
        <v>316</v>
      </c>
      <c r="W22" s="33">
        <f t="shared" si="5"/>
        <v>1</v>
      </c>
      <c r="X22" s="33">
        <f t="shared" si="5"/>
        <v>151</v>
      </c>
      <c r="Y22" s="33">
        <f t="shared" si="5"/>
        <v>164</v>
      </c>
      <c r="Z22" s="253"/>
    </row>
    <row r="23" spans="1:26" ht="25.5" customHeight="1" x14ac:dyDescent="0.2">
      <c r="A23" s="17" t="s">
        <v>49</v>
      </c>
      <c r="B23" s="1"/>
      <c r="C23" s="1"/>
      <c r="D23" s="42"/>
      <c r="E23" s="209">
        <v>985</v>
      </c>
      <c r="F23" s="209">
        <v>17344</v>
      </c>
      <c r="G23" s="209">
        <v>655</v>
      </c>
      <c r="H23" s="209">
        <v>14111</v>
      </c>
      <c r="I23" s="209">
        <v>0</v>
      </c>
      <c r="J23" s="209">
        <v>0</v>
      </c>
      <c r="K23" s="209">
        <v>0</v>
      </c>
      <c r="L23" s="209">
        <v>0</v>
      </c>
      <c r="M23" s="209">
        <v>733</v>
      </c>
      <c r="N23" s="209">
        <v>497.2</v>
      </c>
      <c r="O23" s="346">
        <v>733</v>
      </c>
      <c r="P23" s="209">
        <v>497.2</v>
      </c>
      <c r="Q23" s="209">
        <v>0</v>
      </c>
      <c r="R23" s="209">
        <v>450</v>
      </c>
      <c r="S23" s="209">
        <v>114</v>
      </c>
      <c r="T23" s="209">
        <v>283</v>
      </c>
      <c r="U23" s="209">
        <v>80</v>
      </c>
      <c r="V23" s="209">
        <v>193</v>
      </c>
      <c r="W23" s="209">
        <v>1</v>
      </c>
      <c r="X23" s="209">
        <v>106</v>
      </c>
      <c r="Y23" s="209">
        <v>86</v>
      </c>
      <c r="Z23" s="253"/>
    </row>
    <row r="24" spans="1:26" ht="23.25" customHeight="1" x14ac:dyDescent="0.2">
      <c r="A24" s="17" t="s">
        <v>50</v>
      </c>
      <c r="B24" s="1"/>
      <c r="C24" s="1"/>
      <c r="D24" s="42"/>
      <c r="E24" s="209">
        <v>237</v>
      </c>
      <c r="F24" s="209">
        <v>5405</v>
      </c>
      <c r="G24" s="209">
        <v>188</v>
      </c>
      <c r="H24" s="209">
        <v>3828</v>
      </c>
      <c r="I24" s="209">
        <v>0</v>
      </c>
      <c r="J24" s="209">
        <v>0</v>
      </c>
      <c r="K24" s="209">
        <v>0</v>
      </c>
      <c r="L24" s="209">
        <v>0</v>
      </c>
      <c r="M24" s="209">
        <v>493</v>
      </c>
      <c r="N24" s="209">
        <v>279.5</v>
      </c>
      <c r="O24" s="346">
        <v>493</v>
      </c>
      <c r="P24" s="209">
        <v>279.5</v>
      </c>
      <c r="Q24" s="209">
        <v>0</v>
      </c>
      <c r="R24" s="209">
        <v>318</v>
      </c>
      <c r="S24" s="209">
        <v>57</v>
      </c>
      <c r="T24" s="209">
        <v>175</v>
      </c>
      <c r="U24" s="209">
        <v>75</v>
      </c>
      <c r="V24" s="209">
        <v>123</v>
      </c>
      <c r="W24" s="209">
        <v>0</v>
      </c>
      <c r="X24" s="209">
        <v>45</v>
      </c>
      <c r="Y24" s="209">
        <v>78</v>
      </c>
      <c r="Z24" s="253"/>
    </row>
    <row r="25" spans="1:26" ht="25.5" customHeight="1" x14ac:dyDescent="0.2">
      <c r="A25" s="13" t="s">
        <v>51</v>
      </c>
      <c r="B25" s="181"/>
      <c r="C25" s="181"/>
      <c r="D25" s="213"/>
      <c r="E25" s="16">
        <f t="shared" ref="E25:Y25" si="6">SUM(E26,E27,E30,E31,E32,E33,E38)</f>
        <v>1077</v>
      </c>
      <c r="F25" s="16">
        <f t="shared" si="6"/>
        <v>1207</v>
      </c>
      <c r="G25" s="16">
        <f t="shared" si="6"/>
        <v>160</v>
      </c>
      <c r="H25" s="16">
        <f t="shared" si="6"/>
        <v>130</v>
      </c>
      <c r="I25" s="16">
        <f t="shared" si="6"/>
        <v>0</v>
      </c>
      <c r="J25" s="16">
        <f t="shared" si="6"/>
        <v>0</v>
      </c>
      <c r="K25" s="16">
        <f t="shared" si="6"/>
        <v>0</v>
      </c>
      <c r="L25" s="16">
        <f t="shared" si="6"/>
        <v>0</v>
      </c>
      <c r="M25" s="16">
        <f t="shared" si="6"/>
        <v>137</v>
      </c>
      <c r="N25" s="16">
        <f t="shared" si="6"/>
        <v>121.75</v>
      </c>
      <c r="O25" s="16">
        <f t="shared" si="6"/>
        <v>92</v>
      </c>
      <c r="P25" s="16">
        <f t="shared" si="6"/>
        <v>77.75</v>
      </c>
      <c r="Q25" s="16">
        <f t="shared" si="6"/>
        <v>6</v>
      </c>
      <c r="R25" s="16">
        <f t="shared" si="6"/>
        <v>81</v>
      </c>
      <c r="S25" s="16">
        <f t="shared" si="6"/>
        <v>68</v>
      </c>
      <c r="T25" s="16">
        <f t="shared" si="6"/>
        <v>11</v>
      </c>
      <c r="U25" s="16">
        <f t="shared" si="6"/>
        <v>6</v>
      </c>
      <c r="V25" s="16">
        <f t="shared" si="6"/>
        <v>42</v>
      </c>
      <c r="W25" s="16">
        <f t="shared" si="6"/>
        <v>5</v>
      </c>
      <c r="X25" s="16">
        <f t="shared" si="6"/>
        <v>19</v>
      </c>
      <c r="Y25" s="16">
        <f t="shared" si="6"/>
        <v>19</v>
      </c>
      <c r="Z25" s="253"/>
    </row>
    <row r="26" spans="1:26" ht="16.5" customHeight="1" x14ac:dyDescent="0.2">
      <c r="A26" s="43" t="s">
        <v>52</v>
      </c>
      <c r="B26" s="1" t="s">
        <v>53</v>
      </c>
      <c r="C26" s="1" t="str">
        <f>VLOOKUP(B26,serial!$C$1:$D$37,2,FALSE)</f>
        <v>BASM</v>
      </c>
      <c r="D26" s="20" t="s">
        <v>54</v>
      </c>
      <c r="E26" s="209">
        <v>85</v>
      </c>
      <c r="F26" s="209">
        <v>111</v>
      </c>
      <c r="G26" s="209">
        <v>29</v>
      </c>
      <c r="H26" s="209">
        <v>29</v>
      </c>
      <c r="I26" s="209">
        <v>0</v>
      </c>
      <c r="J26" s="209">
        <v>0</v>
      </c>
      <c r="K26" s="209">
        <v>0</v>
      </c>
      <c r="L26" s="209">
        <v>0</v>
      </c>
      <c r="M26" s="209">
        <v>54</v>
      </c>
      <c r="N26" s="209">
        <v>54</v>
      </c>
      <c r="O26" s="346">
        <v>42</v>
      </c>
      <c r="P26" s="209">
        <v>42</v>
      </c>
      <c r="Q26" s="209">
        <v>5</v>
      </c>
      <c r="R26" s="209">
        <v>38</v>
      </c>
      <c r="S26" s="209">
        <v>36</v>
      </c>
      <c r="T26" s="209">
        <v>4</v>
      </c>
      <c r="U26" s="209">
        <v>2</v>
      </c>
      <c r="V26" s="209">
        <v>25</v>
      </c>
      <c r="W26" s="209">
        <v>2</v>
      </c>
      <c r="X26" s="209">
        <v>8</v>
      </c>
      <c r="Y26" s="235">
        <v>15</v>
      </c>
      <c r="Z26" s="253"/>
    </row>
    <row r="27" spans="1:26" ht="14.25" customHeight="1" x14ac:dyDescent="0.2">
      <c r="A27" s="44" t="s">
        <v>55</v>
      </c>
      <c r="B27" s="236"/>
      <c r="C27" s="236"/>
      <c r="D27" s="237"/>
      <c r="E27" s="238">
        <f t="shared" ref="E27:Y27" si="7">SUM(E28,E29)</f>
        <v>962</v>
      </c>
      <c r="F27" s="238">
        <f t="shared" si="7"/>
        <v>919</v>
      </c>
      <c r="G27" s="238">
        <f t="shared" si="7"/>
        <v>70</v>
      </c>
      <c r="H27" s="238">
        <f t="shared" si="7"/>
        <v>33</v>
      </c>
      <c r="I27" s="238">
        <f t="shared" si="7"/>
        <v>0</v>
      </c>
      <c r="J27" s="238">
        <f t="shared" si="7"/>
        <v>0</v>
      </c>
      <c r="K27" s="238">
        <f t="shared" si="7"/>
        <v>0</v>
      </c>
      <c r="L27" s="238">
        <f t="shared" si="7"/>
        <v>0</v>
      </c>
      <c r="M27" s="238">
        <f t="shared" si="7"/>
        <v>34</v>
      </c>
      <c r="N27" s="238">
        <f t="shared" si="7"/>
        <v>24</v>
      </c>
      <c r="O27" s="238">
        <f t="shared" si="7"/>
        <v>34</v>
      </c>
      <c r="P27" s="238">
        <f t="shared" si="7"/>
        <v>25</v>
      </c>
      <c r="Q27" s="238">
        <f t="shared" si="7"/>
        <v>0</v>
      </c>
      <c r="R27" s="238">
        <f t="shared" si="7"/>
        <v>33</v>
      </c>
      <c r="S27" s="238">
        <f t="shared" si="7"/>
        <v>29</v>
      </c>
      <c r="T27" s="238">
        <f t="shared" si="7"/>
        <v>1</v>
      </c>
      <c r="U27" s="238">
        <f t="shared" si="7"/>
        <v>1</v>
      </c>
      <c r="V27" s="238">
        <f t="shared" si="7"/>
        <v>15</v>
      </c>
      <c r="W27" s="238">
        <f t="shared" si="7"/>
        <v>2</v>
      </c>
      <c r="X27" s="238">
        <f t="shared" si="7"/>
        <v>10</v>
      </c>
      <c r="Y27" s="238">
        <f t="shared" si="7"/>
        <v>3</v>
      </c>
      <c r="Z27" s="253"/>
    </row>
    <row r="28" spans="1:26" ht="25.5" customHeight="1" x14ac:dyDescent="0.2">
      <c r="A28" s="17" t="s">
        <v>56</v>
      </c>
      <c r="B28" s="1" t="s">
        <v>57</v>
      </c>
      <c r="C28" s="1" t="str">
        <f>VLOOKUP(B28,serial!$C$1:$D$37,2,FALSE)</f>
        <v>BE_RTS</v>
      </c>
      <c r="D28" s="2" t="s">
        <v>58</v>
      </c>
      <c r="E28" s="88">
        <v>927</v>
      </c>
      <c r="F28" s="88">
        <v>919</v>
      </c>
      <c r="G28" s="88">
        <v>35</v>
      </c>
      <c r="H28" s="88">
        <v>33</v>
      </c>
      <c r="I28" s="88">
        <v>0</v>
      </c>
      <c r="J28" s="88">
        <v>0</v>
      </c>
      <c r="K28" s="88">
        <v>0</v>
      </c>
      <c r="L28" s="88">
        <v>0</v>
      </c>
      <c r="M28" s="88">
        <v>21</v>
      </c>
      <c r="N28" s="88">
        <v>20</v>
      </c>
      <c r="O28" s="347">
        <v>21</v>
      </c>
      <c r="P28" s="88">
        <v>21</v>
      </c>
      <c r="Q28" s="88">
        <v>0</v>
      </c>
      <c r="R28" s="88">
        <v>20</v>
      </c>
      <c r="S28" s="88">
        <v>20</v>
      </c>
      <c r="T28" s="88">
        <v>1</v>
      </c>
      <c r="U28" s="88">
        <v>1</v>
      </c>
      <c r="V28" s="88">
        <v>15</v>
      </c>
      <c r="W28" s="88">
        <v>2</v>
      </c>
      <c r="X28" s="88">
        <v>10</v>
      </c>
      <c r="Y28" s="88">
        <v>3</v>
      </c>
      <c r="Z28" s="253"/>
    </row>
    <row r="29" spans="1:26" ht="12.75" customHeight="1" x14ac:dyDescent="0.2">
      <c r="A29" s="17" t="s">
        <v>59</v>
      </c>
      <c r="B29" s="1" t="s">
        <v>60</v>
      </c>
      <c r="C29" s="1" t="str">
        <f>VLOOKUP(B29,serial!$C$1:$D$37,2,FALSE)</f>
        <v>BE_R</v>
      </c>
      <c r="D29" s="2" t="s">
        <v>61</v>
      </c>
      <c r="E29" s="93">
        <v>35</v>
      </c>
      <c r="F29" s="93">
        <v>0</v>
      </c>
      <c r="G29" s="93">
        <v>35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13</v>
      </c>
      <c r="N29" s="93">
        <v>4</v>
      </c>
      <c r="O29" s="348">
        <v>13</v>
      </c>
      <c r="P29" s="93">
        <v>4</v>
      </c>
      <c r="Q29" s="93">
        <v>0</v>
      </c>
      <c r="R29" s="93">
        <v>13</v>
      </c>
      <c r="S29" s="93">
        <v>9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253"/>
    </row>
    <row r="30" spans="1:26" ht="12.75" customHeight="1" x14ac:dyDescent="0.2">
      <c r="A30" s="48" t="s">
        <v>62</v>
      </c>
      <c r="B30" s="1" t="s">
        <v>63</v>
      </c>
      <c r="C30" s="1" t="str">
        <f>VLOOKUP(B30,serial!$C$1:$D$37,2,FALSE)</f>
        <v>AGEPI</v>
      </c>
      <c r="D30" s="2" t="s">
        <v>64</v>
      </c>
      <c r="E30" s="93"/>
      <c r="F30" s="283"/>
      <c r="G30" s="283"/>
      <c r="H30" s="283"/>
      <c r="I30" s="283"/>
      <c r="J30" s="283"/>
      <c r="K30" s="283"/>
      <c r="L30" s="283"/>
      <c r="M30" s="283"/>
      <c r="N30" s="283"/>
      <c r="O30" s="349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53"/>
    </row>
    <row r="31" spans="1:26" ht="25.5" customHeight="1" x14ac:dyDescent="0.2">
      <c r="A31" s="43" t="s">
        <v>65</v>
      </c>
      <c r="B31" s="1" t="s">
        <v>66</v>
      </c>
      <c r="C31" s="1" t="str">
        <f>VLOOKUP(B31,serial!$C$1:$D$37,2,FALSE)</f>
        <v>CNIRN</v>
      </c>
      <c r="D31" s="2" t="s">
        <v>67</v>
      </c>
      <c r="E31" s="93">
        <v>4</v>
      </c>
      <c r="F31" s="93">
        <v>94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36</v>
      </c>
      <c r="N31" s="93">
        <v>36</v>
      </c>
      <c r="O31" s="348">
        <v>3</v>
      </c>
      <c r="P31" s="93">
        <v>3</v>
      </c>
      <c r="Q31" s="93">
        <v>1</v>
      </c>
      <c r="R31" s="93">
        <v>0</v>
      </c>
      <c r="S31" s="93">
        <v>0</v>
      </c>
      <c r="T31" s="93">
        <v>3</v>
      </c>
      <c r="U31" s="93">
        <v>3</v>
      </c>
      <c r="V31" s="93">
        <v>0</v>
      </c>
      <c r="W31" s="93">
        <v>0</v>
      </c>
      <c r="X31" s="93">
        <v>0</v>
      </c>
      <c r="Y31" s="93">
        <v>0</v>
      </c>
      <c r="Z31" s="253"/>
    </row>
    <row r="32" spans="1:26" ht="12.75" customHeight="1" x14ac:dyDescent="0.2">
      <c r="A32" s="43" t="s">
        <v>68</v>
      </c>
      <c r="B32" s="1" t="s">
        <v>69</v>
      </c>
      <c r="C32" s="1" t="str">
        <f>VLOOKUP(B32,serial!$C$1:$D$37,2,FALSE)</f>
        <v>BPRM</v>
      </c>
      <c r="D32" s="2" t="s">
        <v>70</v>
      </c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337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53"/>
    </row>
    <row r="33" spans="1:26" ht="12.75" customHeight="1" x14ac:dyDescent="0.2">
      <c r="A33" s="44" t="s">
        <v>71</v>
      </c>
      <c r="B33" s="45"/>
      <c r="C33" s="45"/>
      <c r="D33" s="58"/>
      <c r="E33" s="306">
        <f t="shared" ref="E33:Y33" si="8">E36</f>
        <v>16</v>
      </c>
      <c r="F33" s="306">
        <f t="shared" si="8"/>
        <v>73</v>
      </c>
      <c r="G33" s="306">
        <f t="shared" si="8"/>
        <v>28</v>
      </c>
      <c r="H33" s="306">
        <f t="shared" si="8"/>
        <v>35</v>
      </c>
      <c r="I33" s="306">
        <f t="shared" si="8"/>
        <v>0</v>
      </c>
      <c r="J33" s="306">
        <f t="shared" si="8"/>
        <v>0</v>
      </c>
      <c r="K33" s="306">
        <f t="shared" si="8"/>
        <v>0</v>
      </c>
      <c r="L33" s="306">
        <f t="shared" si="8"/>
        <v>0</v>
      </c>
      <c r="M33" s="306">
        <f t="shared" si="8"/>
        <v>8</v>
      </c>
      <c r="N33" s="306">
        <f t="shared" si="8"/>
        <v>4.75</v>
      </c>
      <c r="O33" s="333">
        <f t="shared" si="8"/>
        <v>8</v>
      </c>
      <c r="P33" s="306">
        <f t="shared" si="8"/>
        <v>4.75</v>
      </c>
      <c r="Q33" s="306">
        <f t="shared" si="8"/>
        <v>0</v>
      </c>
      <c r="R33" s="306">
        <f t="shared" si="8"/>
        <v>6</v>
      </c>
      <c r="S33" s="306">
        <f t="shared" si="8"/>
        <v>3</v>
      </c>
      <c r="T33" s="306">
        <f t="shared" si="8"/>
        <v>2</v>
      </c>
      <c r="U33" s="306">
        <f t="shared" si="8"/>
        <v>0</v>
      </c>
      <c r="V33" s="306">
        <f t="shared" si="8"/>
        <v>2</v>
      </c>
      <c r="W33" s="306">
        <f t="shared" si="8"/>
        <v>1</v>
      </c>
      <c r="X33" s="306">
        <f t="shared" si="8"/>
        <v>1</v>
      </c>
      <c r="Y33" s="306">
        <f t="shared" si="8"/>
        <v>1</v>
      </c>
      <c r="Z33" s="253"/>
    </row>
    <row r="34" spans="1:26" ht="29.25" customHeight="1" x14ac:dyDescent="0.2">
      <c r="A34" s="54" t="s">
        <v>72</v>
      </c>
      <c r="B34" s="1" t="s">
        <v>73</v>
      </c>
      <c r="C34" s="1" t="str">
        <f>VLOOKUP(B34,serial!$C$1:$D$37,2,FALSE)</f>
        <v>BM_USM</v>
      </c>
      <c r="D34" s="2" t="s">
        <v>74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/>
      <c r="L34" s="93">
        <v>0</v>
      </c>
      <c r="M34" s="93">
        <v>50</v>
      </c>
      <c r="N34" s="93">
        <v>49.8</v>
      </c>
      <c r="O34" s="348">
        <v>47</v>
      </c>
      <c r="P34" s="93">
        <v>46</v>
      </c>
      <c r="Q34" s="93">
        <v>4</v>
      </c>
      <c r="R34" s="93">
        <v>44</v>
      </c>
      <c r="S34" s="93">
        <v>23</v>
      </c>
      <c r="T34" s="93">
        <v>3</v>
      </c>
      <c r="U34" s="93">
        <v>1</v>
      </c>
      <c r="V34" s="93">
        <v>37</v>
      </c>
      <c r="W34" s="93">
        <v>5</v>
      </c>
      <c r="X34" s="284">
        <v>25</v>
      </c>
      <c r="Y34" s="284">
        <v>7</v>
      </c>
      <c r="Z34" s="253"/>
    </row>
    <row r="35" spans="1:26" ht="39" customHeight="1" x14ac:dyDescent="0.2">
      <c r="A35" s="55" t="s">
        <v>75</v>
      </c>
      <c r="B35" s="1" t="s">
        <v>76</v>
      </c>
      <c r="C35" s="1" t="str">
        <f>VLOOKUP(B35,serial!$C$1:$D$37,2,FALSE)</f>
        <v>BM_S</v>
      </c>
      <c r="D35" s="2" t="s">
        <v>77</v>
      </c>
      <c r="E35" s="93">
        <v>2</v>
      </c>
      <c r="F35" s="93">
        <v>8</v>
      </c>
      <c r="G35" s="93">
        <v>6</v>
      </c>
      <c r="H35" s="93">
        <v>291</v>
      </c>
      <c r="I35" s="93">
        <v>0</v>
      </c>
      <c r="J35" s="93">
        <v>0</v>
      </c>
      <c r="K35" s="93">
        <v>0</v>
      </c>
      <c r="L35" s="93">
        <v>0</v>
      </c>
      <c r="M35" s="93">
        <v>10</v>
      </c>
      <c r="N35" s="93">
        <v>9.25</v>
      </c>
      <c r="O35" s="348">
        <v>10</v>
      </c>
      <c r="P35" s="93">
        <v>9.25</v>
      </c>
      <c r="Q35" s="93">
        <v>0</v>
      </c>
      <c r="R35" s="93">
        <v>8</v>
      </c>
      <c r="S35" s="93">
        <v>2</v>
      </c>
      <c r="T35" s="93">
        <v>2</v>
      </c>
      <c r="U35" s="93">
        <v>2</v>
      </c>
      <c r="V35" s="93">
        <v>2</v>
      </c>
      <c r="W35" s="93">
        <v>0</v>
      </c>
      <c r="X35" s="284">
        <v>1</v>
      </c>
      <c r="Y35" s="284">
        <v>1</v>
      </c>
      <c r="Z35" s="253"/>
    </row>
    <row r="36" spans="1:26" ht="25.5" customHeight="1" x14ac:dyDescent="0.2">
      <c r="A36" s="55" t="s">
        <v>78</v>
      </c>
      <c r="B36" s="1" t="s">
        <v>79</v>
      </c>
      <c r="C36" s="1" t="str">
        <f>VLOOKUP(B36,serial!$C$1:$D$37,2,FALSE)</f>
        <v>BM_R</v>
      </c>
      <c r="D36" s="2" t="s">
        <v>80</v>
      </c>
      <c r="E36" s="93">
        <v>16</v>
      </c>
      <c r="F36" s="93">
        <v>73</v>
      </c>
      <c r="G36" s="93">
        <v>28</v>
      </c>
      <c r="H36" s="93">
        <v>35</v>
      </c>
      <c r="I36" s="93">
        <v>0</v>
      </c>
      <c r="J36" s="93">
        <v>0</v>
      </c>
      <c r="K36" s="93">
        <v>0</v>
      </c>
      <c r="L36" s="93">
        <v>0</v>
      </c>
      <c r="M36" s="93">
        <v>8</v>
      </c>
      <c r="N36" s="93">
        <v>4.75</v>
      </c>
      <c r="O36" s="348">
        <v>8</v>
      </c>
      <c r="P36" s="93">
        <v>4.75</v>
      </c>
      <c r="Q36" s="93">
        <v>0</v>
      </c>
      <c r="R36" s="93">
        <v>6</v>
      </c>
      <c r="S36" s="93">
        <v>3</v>
      </c>
      <c r="T36" s="93">
        <v>2</v>
      </c>
      <c r="U36" s="93">
        <v>0</v>
      </c>
      <c r="V36" s="93">
        <v>2</v>
      </c>
      <c r="W36" s="93">
        <v>1</v>
      </c>
      <c r="X36" s="284">
        <v>1</v>
      </c>
      <c r="Y36" s="284">
        <v>1</v>
      </c>
      <c r="Z36" s="253"/>
    </row>
    <row r="37" spans="1:26" ht="13.5" customHeight="1" x14ac:dyDescent="0.2">
      <c r="A37" s="56" t="s">
        <v>81</v>
      </c>
      <c r="B37" s="1"/>
      <c r="C37" s="1"/>
      <c r="D37" s="2"/>
      <c r="E37" s="90">
        <f t="shared" ref="E37:Y37" si="9">SUM(E34:E36)</f>
        <v>18</v>
      </c>
      <c r="F37" s="90">
        <f t="shared" si="9"/>
        <v>81</v>
      </c>
      <c r="G37" s="90">
        <f t="shared" si="9"/>
        <v>34</v>
      </c>
      <c r="H37" s="90">
        <f t="shared" si="9"/>
        <v>326</v>
      </c>
      <c r="I37" s="90">
        <f t="shared" si="9"/>
        <v>0</v>
      </c>
      <c r="J37" s="90">
        <f t="shared" si="9"/>
        <v>0</v>
      </c>
      <c r="K37" s="90">
        <f t="shared" si="9"/>
        <v>0</v>
      </c>
      <c r="L37" s="90">
        <f t="shared" si="9"/>
        <v>0</v>
      </c>
      <c r="M37" s="90">
        <f t="shared" si="9"/>
        <v>68</v>
      </c>
      <c r="N37" s="90">
        <f t="shared" si="9"/>
        <v>63.8</v>
      </c>
      <c r="O37" s="90">
        <f t="shared" si="9"/>
        <v>65</v>
      </c>
      <c r="P37" s="90">
        <f t="shared" si="9"/>
        <v>60</v>
      </c>
      <c r="Q37" s="90">
        <f t="shared" si="9"/>
        <v>4</v>
      </c>
      <c r="R37" s="90">
        <f t="shared" si="9"/>
        <v>58</v>
      </c>
      <c r="S37" s="90">
        <f t="shared" si="9"/>
        <v>28</v>
      </c>
      <c r="T37" s="90">
        <f t="shared" si="9"/>
        <v>7</v>
      </c>
      <c r="U37" s="90">
        <f t="shared" si="9"/>
        <v>3</v>
      </c>
      <c r="V37" s="90">
        <f t="shared" si="9"/>
        <v>41</v>
      </c>
      <c r="W37" s="90">
        <f t="shared" si="9"/>
        <v>6</v>
      </c>
      <c r="X37" s="90">
        <f t="shared" si="9"/>
        <v>27</v>
      </c>
      <c r="Y37" s="90">
        <f t="shared" si="9"/>
        <v>9</v>
      </c>
      <c r="Z37" s="253"/>
    </row>
    <row r="38" spans="1:26" ht="12.75" customHeight="1" x14ac:dyDescent="0.2">
      <c r="A38" s="57" t="s">
        <v>82</v>
      </c>
      <c r="B38" s="45"/>
      <c r="C38" s="58"/>
      <c r="D38" s="58"/>
      <c r="E38" s="306">
        <f t="shared" ref="E38:Y38" si="10">E41</f>
        <v>10</v>
      </c>
      <c r="F38" s="306">
        <f t="shared" si="10"/>
        <v>10</v>
      </c>
      <c r="G38" s="306">
        <f t="shared" si="10"/>
        <v>33</v>
      </c>
      <c r="H38" s="306">
        <f t="shared" si="10"/>
        <v>33</v>
      </c>
      <c r="I38" s="306">
        <f t="shared" si="10"/>
        <v>0</v>
      </c>
      <c r="J38" s="306">
        <f t="shared" si="10"/>
        <v>0</v>
      </c>
      <c r="K38" s="306">
        <f t="shared" si="10"/>
        <v>0</v>
      </c>
      <c r="L38" s="306">
        <f t="shared" si="10"/>
        <v>0</v>
      </c>
      <c r="M38" s="306">
        <f t="shared" si="10"/>
        <v>5</v>
      </c>
      <c r="N38" s="306">
        <f t="shared" si="10"/>
        <v>3</v>
      </c>
      <c r="O38" s="333">
        <f t="shared" si="10"/>
        <v>5</v>
      </c>
      <c r="P38" s="306">
        <f t="shared" si="10"/>
        <v>3</v>
      </c>
      <c r="Q38" s="306">
        <f t="shared" si="10"/>
        <v>0</v>
      </c>
      <c r="R38" s="306">
        <f t="shared" si="10"/>
        <v>4</v>
      </c>
      <c r="S38" s="306">
        <f t="shared" si="10"/>
        <v>0</v>
      </c>
      <c r="T38" s="306">
        <f t="shared" si="10"/>
        <v>1</v>
      </c>
      <c r="U38" s="306">
        <f t="shared" si="10"/>
        <v>0</v>
      </c>
      <c r="V38" s="306">
        <f t="shared" si="10"/>
        <v>0</v>
      </c>
      <c r="W38" s="306">
        <f t="shared" si="10"/>
        <v>0</v>
      </c>
      <c r="X38" s="306">
        <f t="shared" si="10"/>
        <v>0</v>
      </c>
      <c r="Y38" s="306">
        <f t="shared" si="10"/>
        <v>0</v>
      </c>
      <c r="Z38" s="253"/>
    </row>
    <row r="39" spans="1:26" ht="25.5" customHeight="1" x14ac:dyDescent="0.2">
      <c r="A39" s="17" t="s">
        <v>83</v>
      </c>
      <c r="B39" s="1" t="s">
        <v>84</v>
      </c>
      <c r="C39" s="1" t="str">
        <f>VLOOKUP(B39,serial!$C$1:$D$37,2,FALSE)</f>
        <v>BA_RS</v>
      </c>
      <c r="D39" s="2" t="s">
        <v>85</v>
      </c>
      <c r="E39" s="93">
        <v>21</v>
      </c>
      <c r="F39" s="93">
        <v>21</v>
      </c>
      <c r="G39" s="93">
        <v>47</v>
      </c>
      <c r="H39" s="93">
        <v>47</v>
      </c>
      <c r="I39" s="93">
        <v>14</v>
      </c>
      <c r="J39" s="93">
        <v>13</v>
      </c>
      <c r="K39" s="93">
        <v>129</v>
      </c>
      <c r="L39" s="93">
        <v>123</v>
      </c>
      <c r="M39" s="93">
        <v>21</v>
      </c>
      <c r="N39" s="93">
        <v>20</v>
      </c>
      <c r="O39" s="348">
        <v>20</v>
      </c>
      <c r="P39" s="93">
        <v>19</v>
      </c>
      <c r="Q39" s="93">
        <v>0</v>
      </c>
      <c r="R39" s="93">
        <v>18</v>
      </c>
      <c r="S39" s="93">
        <v>11</v>
      </c>
      <c r="T39" s="93">
        <v>2</v>
      </c>
      <c r="U39" s="93">
        <v>0</v>
      </c>
      <c r="V39" s="93">
        <v>16</v>
      </c>
      <c r="W39" s="93">
        <v>3</v>
      </c>
      <c r="X39" s="93">
        <v>11</v>
      </c>
      <c r="Y39" s="93">
        <v>2</v>
      </c>
      <c r="Z39" s="253"/>
    </row>
    <row r="40" spans="1:26" ht="38.25" customHeight="1" x14ac:dyDescent="0.2">
      <c r="A40" s="17" t="s">
        <v>86</v>
      </c>
      <c r="B40" s="1" t="s">
        <v>87</v>
      </c>
      <c r="C40" s="1" t="str">
        <f>VLOOKUP(B40,serial!$C$1:$D$37,2,FALSE)</f>
        <v>BA_PT</v>
      </c>
      <c r="D40" s="2" t="s">
        <v>88</v>
      </c>
      <c r="E40" s="93">
        <v>0</v>
      </c>
      <c r="F40" s="93">
        <v>0</v>
      </c>
      <c r="G40" s="93">
        <v>38</v>
      </c>
      <c r="H40" s="93">
        <v>38</v>
      </c>
      <c r="I40" s="93">
        <v>0</v>
      </c>
      <c r="J40" s="93">
        <v>0</v>
      </c>
      <c r="K40" s="93">
        <v>0</v>
      </c>
      <c r="L40" s="93">
        <v>0</v>
      </c>
      <c r="M40" s="93">
        <v>10</v>
      </c>
      <c r="N40" s="93">
        <v>8.5</v>
      </c>
      <c r="O40" s="348">
        <v>10</v>
      </c>
      <c r="P40" s="93">
        <v>8.5</v>
      </c>
      <c r="Q40" s="93">
        <v>0</v>
      </c>
      <c r="R40" s="93">
        <v>7</v>
      </c>
      <c r="S40" s="93">
        <v>0</v>
      </c>
      <c r="T40" s="93">
        <v>3</v>
      </c>
      <c r="U40" s="93">
        <v>2</v>
      </c>
      <c r="V40" s="93">
        <v>4</v>
      </c>
      <c r="W40" s="93">
        <v>0</v>
      </c>
      <c r="X40" s="93">
        <v>0</v>
      </c>
      <c r="Y40" s="93">
        <v>4</v>
      </c>
      <c r="Z40" s="253"/>
    </row>
    <row r="41" spans="1:26" ht="25.5" customHeight="1" x14ac:dyDescent="0.2">
      <c r="A41" s="17" t="s">
        <v>89</v>
      </c>
      <c r="B41" s="1" t="s">
        <v>90</v>
      </c>
      <c r="C41" s="1" t="str">
        <f>VLOOKUP(B41,serial!$C$1:$D$37,2,FALSE)</f>
        <v>BA_R</v>
      </c>
      <c r="D41" s="2" t="s">
        <v>91</v>
      </c>
      <c r="E41" s="93">
        <v>10</v>
      </c>
      <c r="F41" s="93">
        <v>10</v>
      </c>
      <c r="G41" s="93">
        <v>33</v>
      </c>
      <c r="H41" s="93">
        <v>33</v>
      </c>
      <c r="I41" s="93">
        <v>0</v>
      </c>
      <c r="J41" s="93">
        <v>0</v>
      </c>
      <c r="K41" s="93">
        <v>0</v>
      </c>
      <c r="L41" s="93">
        <v>0</v>
      </c>
      <c r="M41" s="93">
        <v>5</v>
      </c>
      <c r="N41" s="93">
        <v>3</v>
      </c>
      <c r="O41" s="348">
        <v>5</v>
      </c>
      <c r="P41" s="93">
        <v>3</v>
      </c>
      <c r="Q41" s="93">
        <v>0</v>
      </c>
      <c r="R41" s="93">
        <v>4</v>
      </c>
      <c r="S41" s="93">
        <v>0</v>
      </c>
      <c r="T41" s="93">
        <v>1</v>
      </c>
      <c r="U41" s="93">
        <v>0</v>
      </c>
      <c r="V41" s="93">
        <v>0</v>
      </c>
      <c r="W41" s="93">
        <v>0</v>
      </c>
      <c r="X41" s="93">
        <v>0</v>
      </c>
      <c r="Y41" s="93">
        <v>0</v>
      </c>
      <c r="Z41" s="253"/>
    </row>
    <row r="42" spans="1:26" ht="16.5" customHeight="1" x14ac:dyDescent="0.2">
      <c r="A42" s="59" t="s">
        <v>92</v>
      </c>
      <c r="B42" s="1"/>
      <c r="C42" s="1"/>
      <c r="D42" s="2"/>
      <c r="E42" s="90">
        <f t="shared" ref="E42:Y42" si="11">SUM(E39:E41)</f>
        <v>31</v>
      </c>
      <c r="F42" s="90">
        <f t="shared" si="11"/>
        <v>31</v>
      </c>
      <c r="G42" s="90">
        <f t="shared" si="11"/>
        <v>118</v>
      </c>
      <c r="H42" s="90">
        <f t="shared" si="11"/>
        <v>118</v>
      </c>
      <c r="I42" s="90">
        <f t="shared" si="11"/>
        <v>14</v>
      </c>
      <c r="J42" s="90">
        <f t="shared" si="11"/>
        <v>13</v>
      </c>
      <c r="K42" s="90">
        <f t="shared" si="11"/>
        <v>129</v>
      </c>
      <c r="L42" s="90">
        <f t="shared" si="11"/>
        <v>123</v>
      </c>
      <c r="M42" s="90">
        <f t="shared" si="11"/>
        <v>36</v>
      </c>
      <c r="N42" s="90">
        <f t="shared" si="11"/>
        <v>31.5</v>
      </c>
      <c r="O42" s="90">
        <f t="shared" si="11"/>
        <v>35</v>
      </c>
      <c r="P42" s="90">
        <f t="shared" si="11"/>
        <v>30.5</v>
      </c>
      <c r="Q42" s="90">
        <f t="shared" si="11"/>
        <v>0</v>
      </c>
      <c r="R42" s="90">
        <f t="shared" si="11"/>
        <v>29</v>
      </c>
      <c r="S42" s="90">
        <f t="shared" si="11"/>
        <v>11</v>
      </c>
      <c r="T42" s="90">
        <f t="shared" si="11"/>
        <v>6</v>
      </c>
      <c r="U42" s="90">
        <f t="shared" si="11"/>
        <v>2</v>
      </c>
      <c r="V42" s="90">
        <f t="shared" si="11"/>
        <v>20</v>
      </c>
      <c r="W42" s="90">
        <f t="shared" si="11"/>
        <v>3</v>
      </c>
      <c r="X42" s="90">
        <f t="shared" si="11"/>
        <v>11</v>
      </c>
      <c r="Y42" s="90">
        <f t="shared" si="11"/>
        <v>6</v>
      </c>
      <c r="Z42" s="253"/>
    </row>
    <row r="43" spans="1:26" ht="25.5" customHeight="1" x14ac:dyDescent="0.2">
      <c r="A43" s="44" t="s">
        <v>93</v>
      </c>
      <c r="B43" s="45"/>
      <c r="C43" s="45"/>
      <c r="D43" s="58"/>
      <c r="E43" s="306">
        <f t="shared" ref="E43:Y43" si="12">SUM(E44:E45)</f>
        <v>16</v>
      </c>
      <c r="F43" s="306">
        <f t="shared" si="12"/>
        <v>16</v>
      </c>
      <c r="G43" s="306">
        <f t="shared" si="12"/>
        <v>66</v>
      </c>
      <c r="H43" s="306">
        <f t="shared" si="12"/>
        <v>34</v>
      </c>
      <c r="I43" s="306">
        <f t="shared" si="12"/>
        <v>0</v>
      </c>
      <c r="J43" s="306">
        <f t="shared" si="12"/>
        <v>0</v>
      </c>
      <c r="K43" s="306">
        <f t="shared" si="12"/>
        <v>0</v>
      </c>
      <c r="L43" s="306">
        <f t="shared" si="12"/>
        <v>0</v>
      </c>
      <c r="M43" s="306">
        <f t="shared" si="12"/>
        <v>34</v>
      </c>
      <c r="N43" s="306">
        <f t="shared" si="12"/>
        <v>33.25</v>
      </c>
      <c r="O43" s="333">
        <f t="shared" si="12"/>
        <v>34</v>
      </c>
      <c r="P43" s="306">
        <f t="shared" si="12"/>
        <v>33.25</v>
      </c>
      <c r="Q43" s="306">
        <f t="shared" si="12"/>
        <v>0</v>
      </c>
      <c r="R43" s="306">
        <f t="shared" si="12"/>
        <v>34</v>
      </c>
      <c r="S43" s="306">
        <f t="shared" si="12"/>
        <v>24</v>
      </c>
      <c r="T43" s="306">
        <f t="shared" si="12"/>
        <v>0</v>
      </c>
      <c r="U43" s="306">
        <f t="shared" si="12"/>
        <v>0</v>
      </c>
      <c r="V43" s="306">
        <f t="shared" si="12"/>
        <v>32</v>
      </c>
      <c r="W43" s="306">
        <f t="shared" si="12"/>
        <v>8</v>
      </c>
      <c r="X43" s="306">
        <f t="shared" si="12"/>
        <v>21</v>
      </c>
      <c r="Y43" s="306">
        <f t="shared" si="12"/>
        <v>3</v>
      </c>
      <c r="Z43" s="253"/>
    </row>
    <row r="44" spans="1:26" ht="25.5" customHeight="1" x14ac:dyDescent="0.2">
      <c r="A44" s="54" t="s">
        <v>94</v>
      </c>
      <c r="B44" s="1" t="s">
        <v>95</v>
      </c>
      <c r="C44" s="1" t="str">
        <f>VLOOKUP(B44,serial!$C$1:$D$37,2,FALSE)</f>
        <v>BE_RM</v>
      </c>
      <c r="D44" s="2" t="s">
        <v>96</v>
      </c>
      <c r="E44" s="93">
        <v>16</v>
      </c>
      <c r="F44" s="93">
        <v>16</v>
      </c>
      <c r="G44" s="93">
        <v>10</v>
      </c>
      <c r="H44" s="93">
        <v>10</v>
      </c>
      <c r="I44" s="93">
        <v>0</v>
      </c>
      <c r="J44" s="93">
        <v>0</v>
      </c>
      <c r="K44" s="93">
        <v>0</v>
      </c>
      <c r="L44" s="93">
        <v>0</v>
      </c>
      <c r="M44" s="93">
        <v>25</v>
      </c>
      <c r="N44" s="93">
        <v>24.25</v>
      </c>
      <c r="O44" s="348">
        <v>25</v>
      </c>
      <c r="P44" s="93">
        <v>24.25</v>
      </c>
      <c r="Q44" s="93">
        <v>0</v>
      </c>
      <c r="R44" s="93">
        <v>25</v>
      </c>
      <c r="S44" s="93">
        <v>18</v>
      </c>
      <c r="T44" s="93">
        <v>0</v>
      </c>
      <c r="U44" s="93">
        <v>0</v>
      </c>
      <c r="V44" s="93">
        <v>24</v>
      </c>
      <c r="W44" s="93">
        <v>7</v>
      </c>
      <c r="X44" s="93">
        <v>14</v>
      </c>
      <c r="Y44" s="93">
        <v>3</v>
      </c>
      <c r="Z44" s="253"/>
    </row>
    <row r="45" spans="1:26" ht="40.5" customHeight="1" x14ac:dyDescent="0.2">
      <c r="A45" s="54" t="s">
        <v>97</v>
      </c>
      <c r="B45" s="1" t="s">
        <v>98</v>
      </c>
      <c r="C45" s="1" t="str">
        <f>VLOOKUP(B45,serial!$C$1:$D$37,2,FALSE)</f>
        <v>BE_PT</v>
      </c>
      <c r="D45" s="2" t="s">
        <v>99</v>
      </c>
      <c r="E45" s="93">
        <v>0</v>
      </c>
      <c r="F45" s="93">
        <v>0</v>
      </c>
      <c r="G45" s="93">
        <v>56</v>
      </c>
      <c r="H45" s="93">
        <v>24</v>
      </c>
      <c r="I45" s="93">
        <v>0</v>
      </c>
      <c r="J45" s="93">
        <v>0</v>
      </c>
      <c r="K45" s="93">
        <v>0</v>
      </c>
      <c r="L45" s="93">
        <v>0</v>
      </c>
      <c r="M45" s="93">
        <v>9</v>
      </c>
      <c r="N45" s="93">
        <v>9</v>
      </c>
      <c r="O45" s="348">
        <v>9</v>
      </c>
      <c r="P45" s="93">
        <v>9</v>
      </c>
      <c r="Q45" s="93">
        <v>0</v>
      </c>
      <c r="R45" s="93">
        <v>9</v>
      </c>
      <c r="S45" s="93">
        <v>6</v>
      </c>
      <c r="T45" s="93">
        <v>0</v>
      </c>
      <c r="U45" s="93">
        <v>0</v>
      </c>
      <c r="V45" s="93">
        <v>8</v>
      </c>
      <c r="W45" s="93">
        <v>1</v>
      </c>
      <c r="X45" s="93">
        <v>7</v>
      </c>
      <c r="Y45" s="93">
        <v>0</v>
      </c>
      <c r="Z45" s="253"/>
    </row>
    <row r="46" spans="1:26" ht="25.5" customHeight="1" x14ac:dyDescent="0.2">
      <c r="A46" s="60" t="s">
        <v>100</v>
      </c>
      <c r="B46" s="45"/>
      <c r="C46" s="45"/>
      <c r="D46" s="58"/>
      <c r="E46" s="306">
        <f t="shared" ref="E46:Y46" si="13">SUM(E47:E49)</f>
        <v>33</v>
      </c>
      <c r="F46" s="306">
        <f t="shared" si="13"/>
        <v>93</v>
      </c>
      <c r="G46" s="306">
        <f t="shared" si="13"/>
        <v>36</v>
      </c>
      <c r="H46" s="306">
        <f t="shared" si="13"/>
        <v>329</v>
      </c>
      <c r="I46" s="306">
        <f t="shared" si="13"/>
        <v>0</v>
      </c>
      <c r="J46" s="306">
        <f t="shared" si="13"/>
        <v>0</v>
      </c>
      <c r="K46" s="306">
        <f t="shared" si="13"/>
        <v>0</v>
      </c>
      <c r="L46" s="306">
        <f t="shared" si="13"/>
        <v>0</v>
      </c>
      <c r="M46" s="306">
        <f t="shared" si="13"/>
        <v>96</v>
      </c>
      <c r="N46" s="306">
        <f t="shared" si="13"/>
        <v>88</v>
      </c>
      <c r="O46" s="333">
        <f t="shared" si="13"/>
        <v>96</v>
      </c>
      <c r="P46" s="306">
        <f t="shared" si="13"/>
        <v>88</v>
      </c>
      <c r="Q46" s="306">
        <f t="shared" si="13"/>
        <v>0</v>
      </c>
      <c r="R46" s="306">
        <f t="shared" si="13"/>
        <v>80</v>
      </c>
      <c r="S46" s="306">
        <f t="shared" si="13"/>
        <v>44</v>
      </c>
      <c r="T46" s="306">
        <f t="shared" si="13"/>
        <v>16</v>
      </c>
      <c r="U46" s="306">
        <f t="shared" si="13"/>
        <v>4</v>
      </c>
      <c r="V46" s="306">
        <f t="shared" si="13"/>
        <v>41</v>
      </c>
      <c r="W46" s="306">
        <f t="shared" si="13"/>
        <v>5</v>
      </c>
      <c r="X46" s="306">
        <f t="shared" si="13"/>
        <v>29</v>
      </c>
      <c r="Y46" s="306">
        <f t="shared" si="13"/>
        <v>7</v>
      </c>
      <c r="Z46" s="253"/>
    </row>
    <row r="47" spans="1:26" ht="25.5" customHeight="1" x14ac:dyDescent="0.2">
      <c r="A47" s="54" t="s">
        <v>101</v>
      </c>
      <c r="B47" s="1" t="s">
        <v>102</v>
      </c>
      <c r="C47" s="1" t="str">
        <f>VLOOKUP(B47,serial!$C$1:$D$37,2,FALSE)</f>
        <v>BT_RM</v>
      </c>
      <c r="D47" s="2" t="s">
        <v>103</v>
      </c>
      <c r="E47" s="93">
        <v>28</v>
      </c>
      <c r="F47" s="93">
        <v>28</v>
      </c>
      <c r="G47" s="93">
        <v>2</v>
      </c>
      <c r="H47" s="93">
        <v>2</v>
      </c>
      <c r="I47" s="93">
        <v>0</v>
      </c>
      <c r="J47" s="93">
        <v>0</v>
      </c>
      <c r="K47" s="93">
        <v>0</v>
      </c>
      <c r="L47" s="93">
        <v>0</v>
      </c>
      <c r="M47" s="93">
        <v>29</v>
      </c>
      <c r="N47" s="93">
        <v>29</v>
      </c>
      <c r="O47" s="348">
        <v>29</v>
      </c>
      <c r="P47" s="93">
        <v>29</v>
      </c>
      <c r="Q47" s="93">
        <v>0</v>
      </c>
      <c r="R47" s="93">
        <v>28</v>
      </c>
      <c r="S47" s="93">
        <v>20</v>
      </c>
      <c r="T47" s="93">
        <v>1</v>
      </c>
      <c r="U47" s="93">
        <v>0</v>
      </c>
      <c r="V47" s="93">
        <v>26</v>
      </c>
      <c r="W47" s="93">
        <v>4</v>
      </c>
      <c r="X47" s="93">
        <v>19</v>
      </c>
      <c r="Y47" s="93">
        <v>3</v>
      </c>
      <c r="Z47" s="253"/>
    </row>
    <row r="48" spans="1:26" ht="41.25" customHeight="1" x14ac:dyDescent="0.2">
      <c r="A48" s="54" t="s">
        <v>104</v>
      </c>
      <c r="B48" s="1" t="s">
        <v>105</v>
      </c>
      <c r="C48" s="1" t="str">
        <f>VLOOKUP(B48,serial!$C$1:$D$37,2,FALSE)</f>
        <v>BT_PT</v>
      </c>
      <c r="D48" s="2" t="s">
        <v>106</v>
      </c>
      <c r="E48" s="93">
        <v>4</v>
      </c>
      <c r="F48" s="93">
        <v>60</v>
      </c>
      <c r="G48" s="93">
        <v>25</v>
      </c>
      <c r="H48" s="93">
        <v>208</v>
      </c>
      <c r="I48" s="93">
        <v>0</v>
      </c>
      <c r="J48" s="93">
        <v>0</v>
      </c>
      <c r="K48" s="93">
        <v>0</v>
      </c>
      <c r="L48" s="93">
        <v>0</v>
      </c>
      <c r="M48" s="93">
        <v>23</v>
      </c>
      <c r="N48" s="93">
        <v>22</v>
      </c>
      <c r="O48" s="348">
        <v>23</v>
      </c>
      <c r="P48" s="93">
        <v>22</v>
      </c>
      <c r="Q48" s="93">
        <v>0</v>
      </c>
      <c r="R48" s="93">
        <v>20</v>
      </c>
      <c r="S48" s="93">
        <v>13</v>
      </c>
      <c r="T48" s="93">
        <v>3</v>
      </c>
      <c r="U48" s="93">
        <v>1</v>
      </c>
      <c r="V48" s="93">
        <v>9</v>
      </c>
      <c r="W48" s="93">
        <v>1</v>
      </c>
      <c r="X48" s="93">
        <v>5</v>
      </c>
      <c r="Y48" s="93">
        <v>3</v>
      </c>
      <c r="Z48" s="253"/>
    </row>
    <row r="49" spans="1:26" ht="25.5" customHeight="1" x14ac:dyDescent="0.2">
      <c r="A49" s="61" t="s">
        <v>107</v>
      </c>
      <c r="B49" s="1" t="s">
        <v>44</v>
      </c>
      <c r="C49" s="1" t="str">
        <f>VLOOKUP(B49,serial!$C$1:$D$37,2,FALSE)</f>
        <v>BT_SP</v>
      </c>
      <c r="D49" s="2" t="s">
        <v>108</v>
      </c>
      <c r="E49" s="93">
        <v>1</v>
      </c>
      <c r="F49" s="93">
        <v>5</v>
      </c>
      <c r="G49" s="93">
        <v>9</v>
      </c>
      <c r="H49" s="93">
        <v>119</v>
      </c>
      <c r="I49" s="93">
        <v>0</v>
      </c>
      <c r="J49" s="93">
        <v>0</v>
      </c>
      <c r="K49" s="93">
        <v>0</v>
      </c>
      <c r="L49" s="93">
        <v>0</v>
      </c>
      <c r="M49" s="93">
        <v>44</v>
      </c>
      <c r="N49" s="93">
        <v>37</v>
      </c>
      <c r="O49" s="348">
        <v>44</v>
      </c>
      <c r="P49" s="93">
        <v>37</v>
      </c>
      <c r="Q49" s="93">
        <v>0</v>
      </c>
      <c r="R49" s="93">
        <v>32</v>
      </c>
      <c r="S49" s="93">
        <v>11</v>
      </c>
      <c r="T49" s="93">
        <v>12</v>
      </c>
      <c r="U49" s="93">
        <v>3</v>
      </c>
      <c r="V49" s="93">
        <v>6</v>
      </c>
      <c r="W49" s="93">
        <v>0</v>
      </c>
      <c r="X49" s="93">
        <v>5</v>
      </c>
      <c r="Y49" s="93">
        <v>1</v>
      </c>
      <c r="Z49" s="253"/>
    </row>
    <row r="50" spans="1:26" ht="25.5" customHeight="1" x14ac:dyDescent="0.2">
      <c r="A50" s="44" t="s">
        <v>109</v>
      </c>
      <c r="B50" s="45"/>
      <c r="C50" s="45"/>
      <c r="D50" s="58"/>
      <c r="E50" s="330">
        <f t="shared" ref="E50:Y50" si="14">SUM(E51:E52)</f>
        <v>2</v>
      </c>
      <c r="F50" s="330">
        <f t="shared" si="14"/>
        <v>2</v>
      </c>
      <c r="G50" s="330">
        <f t="shared" si="14"/>
        <v>1</v>
      </c>
      <c r="H50" s="330">
        <f t="shared" si="14"/>
        <v>320</v>
      </c>
      <c r="I50" s="330">
        <f t="shared" si="14"/>
        <v>0</v>
      </c>
      <c r="J50" s="330">
        <f t="shared" si="14"/>
        <v>0</v>
      </c>
      <c r="K50" s="330">
        <f t="shared" si="14"/>
        <v>0</v>
      </c>
      <c r="L50" s="330">
        <f t="shared" si="14"/>
        <v>0</v>
      </c>
      <c r="M50" s="330">
        <f t="shared" si="14"/>
        <v>29</v>
      </c>
      <c r="N50" s="330">
        <f t="shared" si="14"/>
        <v>26.75</v>
      </c>
      <c r="O50" s="333">
        <f t="shared" si="14"/>
        <v>29</v>
      </c>
      <c r="P50" s="330">
        <f t="shared" si="14"/>
        <v>26.75</v>
      </c>
      <c r="Q50" s="330">
        <f t="shared" si="14"/>
        <v>0</v>
      </c>
      <c r="R50" s="330">
        <v>29</v>
      </c>
      <c r="S50" s="330">
        <f t="shared" si="14"/>
        <v>10</v>
      </c>
      <c r="T50" s="330">
        <f t="shared" si="14"/>
        <v>1</v>
      </c>
      <c r="U50" s="330">
        <f t="shared" si="14"/>
        <v>0</v>
      </c>
      <c r="V50" s="330">
        <f t="shared" si="14"/>
        <v>11</v>
      </c>
      <c r="W50" s="330">
        <f t="shared" si="14"/>
        <v>2</v>
      </c>
      <c r="X50" s="330">
        <f t="shared" si="14"/>
        <v>9</v>
      </c>
      <c r="Y50" s="330">
        <f t="shared" si="14"/>
        <v>0</v>
      </c>
      <c r="Z50" s="253"/>
    </row>
    <row r="51" spans="1:26" ht="25.5" customHeight="1" x14ac:dyDescent="0.2">
      <c r="A51" s="17" t="s">
        <v>110</v>
      </c>
      <c r="B51" s="1" t="s">
        <v>111</v>
      </c>
      <c r="C51" s="1" t="str">
        <f>VLOOKUP(B51,serial!$C$1:$D$37,2,FALSE)</f>
        <v>BAM_RM</v>
      </c>
      <c r="D51" s="2" t="s">
        <v>112</v>
      </c>
      <c r="E51" s="93">
        <v>2</v>
      </c>
      <c r="F51" s="93">
        <v>2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22</v>
      </c>
      <c r="N51" s="93">
        <v>20.25</v>
      </c>
      <c r="O51" s="348">
        <v>22</v>
      </c>
      <c r="P51" s="93">
        <v>20.25</v>
      </c>
      <c r="Q51" s="93">
        <v>0</v>
      </c>
      <c r="R51" s="93">
        <v>22</v>
      </c>
      <c r="S51" s="93">
        <v>7</v>
      </c>
      <c r="T51" s="93">
        <v>0</v>
      </c>
      <c r="U51" s="93">
        <v>0</v>
      </c>
      <c r="V51" s="93">
        <v>11</v>
      </c>
      <c r="W51" s="93">
        <v>2</v>
      </c>
      <c r="X51" s="93">
        <v>9</v>
      </c>
      <c r="Y51" s="93">
        <v>0</v>
      </c>
      <c r="Z51" s="253"/>
    </row>
    <row r="52" spans="1:26" ht="39" customHeight="1" x14ac:dyDescent="0.2">
      <c r="A52" s="17" t="s">
        <v>113</v>
      </c>
      <c r="B52" s="1" t="s">
        <v>114</v>
      </c>
      <c r="C52" s="1" t="str">
        <f>VLOOKUP(B52,serial!$C$1:$D$37,2,FALSE)</f>
        <v>BAM_PT</v>
      </c>
      <c r="D52" s="2" t="s">
        <v>115</v>
      </c>
      <c r="E52" s="292">
        <v>0</v>
      </c>
      <c r="F52" s="93">
        <v>0</v>
      </c>
      <c r="G52" s="93">
        <v>1</v>
      </c>
      <c r="H52" s="93">
        <v>320</v>
      </c>
      <c r="I52" s="93">
        <v>0</v>
      </c>
      <c r="J52" s="93">
        <v>0</v>
      </c>
      <c r="K52" s="93">
        <v>0</v>
      </c>
      <c r="L52" s="93">
        <v>0</v>
      </c>
      <c r="M52" s="93">
        <v>7</v>
      </c>
      <c r="N52" s="332">
        <v>6.5</v>
      </c>
      <c r="O52" s="348">
        <v>7</v>
      </c>
      <c r="P52" s="93">
        <v>6.5</v>
      </c>
      <c r="Q52" s="93">
        <v>0</v>
      </c>
      <c r="R52" s="93">
        <v>6</v>
      </c>
      <c r="S52" s="93">
        <v>3</v>
      </c>
      <c r="T52" s="93">
        <v>1</v>
      </c>
      <c r="U52" s="93">
        <v>0</v>
      </c>
      <c r="V52" s="93">
        <v>0</v>
      </c>
      <c r="W52" s="93">
        <v>0</v>
      </c>
      <c r="X52" s="93">
        <v>0</v>
      </c>
      <c r="Y52" s="93">
        <v>0</v>
      </c>
      <c r="Z52" s="253"/>
    </row>
    <row r="53" spans="1:26" ht="31.5" customHeight="1" x14ac:dyDescent="0.2">
      <c r="A53" s="62" t="s">
        <v>116</v>
      </c>
      <c r="B53" s="63"/>
      <c r="C53" s="63"/>
      <c r="D53" s="64"/>
      <c r="E53" s="95">
        <f t="shared" ref="E53:Y53" si="15">E25+E16+E13+E10</f>
        <v>3309</v>
      </c>
      <c r="F53" s="95">
        <f t="shared" si="15"/>
        <v>26649</v>
      </c>
      <c r="G53" s="95">
        <f t="shared" si="15"/>
        <v>1864</v>
      </c>
      <c r="H53" s="95">
        <f t="shared" si="15"/>
        <v>20566</v>
      </c>
      <c r="I53" s="95">
        <f t="shared" si="15"/>
        <v>29</v>
      </c>
      <c r="J53" s="95">
        <f t="shared" si="15"/>
        <v>27</v>
      </c>
      <c r="K53" s="95">
        <f t="shared" si="15"/>
        <v>141</v>
      </c>
      <c r="L53" s="95">
        <f t="shared" si="15"/>
        <v>134</v>
      </c>
      <c r="M53" s="95">
        <f t="shared" si="15"/>
        <v>4756</v>
      </c>
      <c r="N53" s="95">
        <f t="shared" si="15"/>
        <v>3712.7</v>
      </c>
      <c r="O53" s="95">
        <f t="shared" si="15"/>
        <v>3981</v>
      </c>
      <c r="P53" s="95">
        <f t="shared" si="15"/>
        <v>3432.75</v>
      </c>
      <c r="Q53" s="95">
        <f t="shared" si="15"/>
        <v>49</v>
      </c>
      <c r="R53" s="95">
        <f t="shared" si="15"/>
        <v>2472</v>
      </c>
      <c r="S53" s="95">
        <f t="shared" si="15"/>
        <v>1023</v>
      </c>
      <c r="T53" s="95">
        <f t="shared" si="15"/>
        <v>1509</v>
      </c>
      <c r="U53" s="95">
        <f t="shared" si="15"/>
        <v>574</v>
      </c>
      <c r="V53" s="95">
        <f t="shared" si="15"/>
        <v>1650</v>
      </c>
      <c r="W53" s="95">
        <f t="shared" si="15"/>
        <v>135</v>
      </c>
      <c r="X53" s="95">
        <f t="shared" si="15"/>
        <v>767</v>
      </c>
      <c r="Y53" s="95">
        <f t="shared" si="15"/>
        <v>749</v>
      </c>
      <c r="Z53" s="253"/>
    </row>
    <row r="54" spans="1:26" ht="12.75" customHeight="1" x14ac:dyDescent="0.2">
      <c r="A54" s="2"/>
      <c r="B54" s="2"/>
      <c r="C54" s="2"/>
      <c r="D54" s="2"/>
      <c r="E54" s="239"/>
      <c r="F54" s="239"/>
      <c r="G54" s="239"/>
      <c r="H54" s="239"/>
      <c r="I54" s="239"/>
      <c r="J54" s="239"/>
      <c r="K54" s="239"/>
      <c r="L54" s="239"/>
      <c r="M54" s="239"/>
      <c r="N54" s="240"/>
      <c r="O54" s="338"/>
      <c r="P54" s="240"/>
      <c r="Q54" s="239"/>
      <c r="R54" s="239"/>
      <c r="S54" s="239"/>
      <c r="T54" s="239"/>
      <c r="U54" s="239"/>
      <c r="V54" s="239"/>
      <c r="W54" s="239"/>
      <c r="X54" s="239"/>
      <c r="Y54" s="239"/>
      <c r="Z54" s="2"/>
    </row>
    <row r="55" spans="1:26" ht="12.75" customHeight="1" x14ac:dyDescent="0.2">
      <c r="A55" s="2"/>
      <c r="B55" s="2"/>
      <c r="C55" s="2"/>
      <c r="D55" s="2"/>
      <c r="E55" s="239"/>
      <c r="F55" s="239"/>
      <c r="G55" s="239"/>
      <c r="H55" s="239"/>
      <c r="I55" s="239"/>
      <c r="J55" s="239"/>
      <c r="K55" s="239"/>
      <c r="L55" s="239"/>
      <c r="M55" s="239"/>
      <c r="N55" s="240"/>
      <c r="O55" s="338"/>
      <c r="P55" s="240"/>
      <c r="Q55" s="239"/>
      <c r="R55" s="239"/>
      <c r="S55" s="239"/>
      <c r="T55" s="239"/>
      <c r="U55" s="239"/>
      <c r="V55" s="239"/>
      <c r="W55" s="239"/>
      <c r="X55" s="239"/>
      <c r="Y55" s="239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41"/>
      <c r="P56" s="24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41"/>
      <c r="P57" s="24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41"/>
      <c r="P58" s="24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41"/>
      <c r="P59" s="24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41"/>
      <c r="P60" s="24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41"/>
      <c r="P61" s="24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41"/>
      <c r="P62" s="24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41"/>
      <c r="P63" s="24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41"/>
      <c r="P64" s="24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41"/>
      <c r="P65" s="24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41"/>
      <c r="P66" s="24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41"/>
      <c r="P67" s="24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41"/>
      <c r="P68" s="24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41"/>
      <c r="P69" s="24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41"/>
      <c r="P70" s="24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41"/>
      <c r="P71" s="24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41"/>
      <c r="P72" s="24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41"/>
      <c r="P73" s="24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41"/>
      <c r="P74" s="24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41"/>
      <c r="P75" s="241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41"/>
      <c r="P76" s="24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41"/>
      <c r="P77" s="24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41"/>
      <c r="P78" s="24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41"/>
      <c r="P79" s="24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41"/>
      <c r="P80" s="24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41"/>
      <c r="P81" s="24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41"/>
      <c r="P82" s="24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41"/>
      <c r="P83" s="24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41"/>
      <c r="P84" s="24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41"/>
      <c r="P85" s="24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41"/>
      <c r="P86" s="24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41"/>
      <c r="P87" s="24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41"/>
      <c r="P88" s="24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41"/>
      <c r="P89" s="24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41"/>
      <c r="P90" s="24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41"/>
      <c r="P91" s="24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41"/>
      <c r="P92" s="24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41"/>
      <c r="P93" s="24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41"/>
      <c r="P94" s="24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41"/>
      <c r="P95" s="24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41"/>
      <c r="P96" s="24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41"/>
      <c r="P97" s="24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41"/>
      <c r="P98" s="24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41"/>
      <c r="P99" s="24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41"/>
      <c r="P100" s="24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41"/>
      <c r="P101" s="241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41"/>
      <c r="P102" s="241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41"/>
      <c r="P103" s="241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41"/>
      <c r="P104" s="241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41"/>
      <c r="P105" s="241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41"/>
      <c r="P106" s="241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41"/>
      <c r="P107" s="241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41"/>
      <c r="P108" s="241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41"/>
      <c r="P109" s="241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41"/>
      <c r="P110" s="241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41"/>
      <c r="P111" s="241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41"/>
      <c r="P112" s="241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41"/>
      <c r="P113" s="241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41"/>
      <c r="P114" s="241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41"/>
      <c r="P115" s="241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41"/>
      <c r="P116" s="241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41"/>
      <c r="P117" s="241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41"/>
      <c r="P118" s="241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41"/>
      <c r="P119" s="241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41"/>
      <c r="P120" s="241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41"/>
      <c r="P121" s="241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41"/>
      <c r="P122" s="241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41"/>
      <c r="P123" s="241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41"/>
      <c r="P124" s="241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41"/>
      <c r="P125" s="241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41"/>
      <c r="P126" s="241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41"/>
      <c r="P127" s="241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41"/>
      <c r="P128" s="241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41"/>
      <c r="P129" s="241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41"/>
      <c r="P130" s="241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41"/>
      <c r="P131" s="241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41"/>
      <c r="P132" s="241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41"/>
      <c r="P133" s="241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41"/>
      <c r="P134" s="241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41"/>
      <c r="P135" s="241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41"/>
      <c r="P136" s="241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41"/>
      <c r="P137" s="241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41"/>
      <c r="P138" s="241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41"/>
      <c r="P139" s="241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41"/>
      <c r="P140" s="241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41"/>
      <c r="P141" s="241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41"/>
      <c r="P142" s="241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41"/>
      <c r="P143" s="241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41"/>
      <c r="P144" s="241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41"/>
      <c r="P145" s="241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41"/>
      <c r="P146" s="241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41"/>
      <c r="P147" s="241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41"/>
      <c r="P148" s="241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41"/>
      <c r="P149" s="241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41"/>
      <c r="P150" s="241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41"/>
      <c r="P151" s="241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41"/>
      <c r="P152" s="241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41"/>
      <c r="P153" s="241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41"/>
      <c r="P154" s="241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41"/>
      <c r="P155" s="241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41"/>
      <c r="P156" s="241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41"/>
      <c r="P157" s="241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41"/>
      <c r="P158" s="241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41"/>
      <c r="P159" s="241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41"/>
      <c r="P160" s="241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41"/>
      <c r="P161" s="241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41"/>
      <c r="P162" s="241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41"/>
      <c r="P163" s="241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41"/>
      <c r="P164" s="241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41"/>
      <c r="P165" s="241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41"/>
      <c r="P166" s="241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41"/>
      <c r="P167" s="241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41"/>
      <c r="P168" s="241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41"/>
      <c r="P169" s="241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41"/>
      <c r="P170" s="241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41"/>
      <c r="P171" s="241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41"/>
      <c r="P172" s="241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41"/>
      <c r="P173" s="241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41"/>
      <c r="P174" s="241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41"/>
      <c r="P175" s="241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41"/>
      <c r="P176" s="241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41"/>
      <c r="P177" s="241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41"/>
      <c r="P178" s="241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41"/>
      <c r="P179" s="241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41"/>
      <c r="P180" s="241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41"/>
      <c r="P181" s="241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41"/>
      <c r="P182" s="241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41"/>
      <c r="P183" s="241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41"/>
      <c r="P184" s="241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41"/>
      <c r="P185" s="241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41"/>
      <c r="P186" s="241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41"/>
      <c r="P187" s="241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41"/>
      <c r="P188" s="241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41"/>
      <c r="P189" s="241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41"/>
      <c r="P190" s="241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41"/>
      <c r="P191" s="241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41"/>
      <c r="P192" s="241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41"/>
      <c r="P193" s="241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41"/>
      <c r="P194" s="241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41"/>
      <c r="P195" s="241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41"/>
      <c r="P196" s="241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41"/>
      <c r="P197" s="241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41"/>
      <c r="P198" s="241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41"/>
      <c r="P199" s="241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41"/>
      <c r="P200" s="241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41"/>
      <c r="P201" s="241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41"/>
      <c r="P202" s="241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41"/>
      <c r="P203" s="241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41"/>
      <c r="P204" s="241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41"/>
      <c r="P205" s="241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41"/>
      <c r="P206" s="241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41"/>
      <c r="P207" s="241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41"/>
      <c r="P208" s="241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41"/>
      <c r="P209" s="241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41"/>
      <c r="P210" s="241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41"/>
      <c r="P211" s="241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41"/>
      <c r="P212" s="241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41"/>
      <c r="P213" s="241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41"/>
      <c r="P214" s="241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41"/>
      <c r="P215" s="241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41"/>
      <c r="P216" s="241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41"/>
      <c r="P217" s="241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41"/>
      <c r="P218" s="241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41"/>
      <c r="P219" s="241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41"/>
      <c r="P220" s="241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41"/>
      <c r="P221" s="241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41"/>
      <c r="P222" s="241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41"/>
      <c r="P223" s="241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41"/>
      <c r="P224" s="241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41"/>
      <c r="P225" s="241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41"/>
      <c r="P226" s="241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41"/>
      <c r="P227" s="241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41"/>
      <c r="P228" s="241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41"/>
      <c r="P229" s="241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41"/>
      <c r="P230" s="241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41"/>
      <c r="P231" s="241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41"/>
      <c r="P232" s="241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41"/>
      <c r="P233" s="241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41"/>
      <c r="P234" s="241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41"/>
      <c r="P235" s="241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41"/>
      <c r="P236" s="241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41"/>
      <c r="P237" s="241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41"/>
      <c r="P238" s="241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41"/>
      <c r="P239" s="241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41"/>
      <c r="P240" s="241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41"/>
      <c r="P241" s="241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41"/>
      <c r="P242" s="241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41"/>
      <c r="P243" s="241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41"/>
      <c r="P244" s="241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41"/>
      <c r="P245" s="241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41"/>
      <c r="P246" s="241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41"/>
      <c r="P247" s="241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41"/>
      <c r="P248" s="241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41"/>
      <c r="P249" s="241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41"/>
      <c r="P250" s="241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41"/>
      <c r="P251" s="241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41"/>
      <c r="P252" s="241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41"/>
      <c r="P253" s="241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0">
    <mergeCell ref="A1:A5"/>
    <mergeCell ref="E1:L1"/>
    <mergeCell ref="M1:Y1"/>
    <mergeCell ref="E2:H2"/>
    <mergeCell ref="I2:L2"/>
    <mergeCell ref="M2:M5"/>
    <mergeCell ref="Y3:Y5"/>
    <mergeCell ref="U4:U5"/>
    <mergeCell ref="E3:E5"/>
    <mergeCell ref="F3:F4"/>
    <mergeCell ref="G3:G5"/>
    <mergeCell ref="H3:H4"/>
    <mergeCell ref="I3:I5"/>
    <mergeCell ref="J3:J4"/>
    <mergeCell ref="K3:K5"/>
    <mergeCell ref="L3:L4"/>
    <mergeCell ref="O2:U2"/>
    <mergeCell ref="V2:Y2"/>
    <mergeCell ref="W3:W5"/>
    <mergeCell ref="X3:X5"/>
    <mergeCell ref="N2:N5"/>
    <mergeCell ref="R4:R5"/>
    <mergeCell ref="S4:S5"/>
    <mergeCell ref="T4:T5"/>
    <mergeCell ref="O3:O5"/>
    <mergeCell ref="P3:P5"/>
    <mergeCell ref="Q3:Q5"/>
    <mergeCell ref="R3:S3"/>
    <mergeCell ref="T3:U3"/>
    <mergeCell ref="V3:V5"/>
  </mergeCells>
  <dataValidations count="2">
    <dataValidation type="list" allowBlank="1" showErrorMessage="1" sqref="V2">
      <formula1>serials</formula1>
    </dataValidation>
    <dataValidation type="list" allowBlank="1" showErrorMessage="1" sqref="B11:B12 B14:B15 B17:B24 B26 B28:B32 B34:B36 B39:B41 B44:B45 B47:B49 B51:B52">
      <formula1>types</formula1>
    </dataValidation>
  </dataValidations>
  <pageMargins left="0.55118110236220474" right="0.55118110236220474" top="0.98425196850393704" bottom="0.98425196850393704" header="0" footer="0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47" workbookViewId="0">
      <selection activeCell="J61" sqref="J61"/>
    </sheetView>
  </sheetViews>
  <sheetFormatPr defaultColWidth="14.42578125" defaultRowHeight="15" customHeight="1" x14ac:dyDescent="0.2"/>
  <cols>
    <col min="1" max="1" width="46.42578125" customWidth="1"/>
    <col min="2" max="2" width="24.85546875" hidden="1" customWidth="1"/>
    <col min="3" max="3" width="11.28515625" hidden="1" customWidth="1"/>
    <col min="4" max="4" width="30.140625" hidden="1" customWidth="1"/>
    <col min="5" max="5" width="12" customWidth="1"/>
    <col min="6" max="6" width="12.140625" customWidth="1"/>
    <col min="7" max="7" width="12" customWidth="1"/>
    <col min="8" max="8" width="12.5703125" customWidth="1"/>
    <col min="9" max="10" width="11.42578125" customWidth="1"/>
    <col min="11" max="11" width="19" customWidth="1"/>
    <col min="12" max="26" width="8.7109375" customWidth="1"/>
  </cols>
  <sheetData>
    <row r="1" spans="1:12" ht="17.25" customHeight="1" x14ac:dyDescent="0.2">
      <c r="A1" s="420" t="s">
        <v>240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2" spans="1:12" ht="90.75" customHeight="1" x14ac:dyDescent="0.2">
      <c r="A2" s="368" t="s">
        <v>1</v>
      </c>
      <c r="B2" s="140"/>
      <c r="C2" s="140"/>
      <c r="D2" s="140"/>
      <c r="E2" s="401" t="s">
        <v>241</v>
      </c>
      <c r="F2" s="364"/>
      <c r="G2" s="401" t="s">
        <v>242</v>
      </c>
      <c r="H2" s="364"/>
      <c r="I2" s="401" t="s">
        <v>243</v>
      </c>
      <c r="J2" s="364"/>
      <c r="K2" s="147" t="s">
        <v>244</v>
      </c>
      <c r="L2" s="242"/>
    </row>
    <row r="3" spans="1:12" ht="14.25" customHeight="1" x14ac:dyDescent="0.2">
      <c r="A3" s="369"/>
      <c r="B3" s="97"/>
      <c r="C3" s="97"/>
      <c r="D3" s="98"/>
      <c r="E3" s="396" t="s">
        <v>245</v>
      </c>
      <c r="F3" s="384" t="s">
        <v>246</v>
      </c>
      <c r="G3" s="396" t="s">
        <v>245</v>
      </c>
      <c r="H3" s="384" t="s">
        <v>247</v>
      </c>
      <c r="I3" s="406" t="s">
        <v>245</v>
      </c>
      <c r="J3" s="406" t="s">
        <v>247</v>
      </c>
      <c r="K3" s="384" t="s">
        <v>246</v>
      </c>
    </row>
    <row r="4" spans="1:12" ht="75" customHeight="1" x14ac:dyDescent="0.2">
      <c r="A4" s="369"/>
      <c r="B4" s="97"/>
      <c r="C4" s="97"/>
      <c r="D4" s="98"/>
      <c r="E4" s="419"/>
      <c r="F4" s="369"/>
      <c r="G4" s="419"/>
      <c r="H4" s="369"/>
      <c r="I4" s="419"/>
      <c r="J4" s="419"/>
      <c r="K4" s="369"/>
    </row>
    <row r="5" spans="1:12" ht="13.5" customHeight="1" x14ac:dyDescent="0.2">
      <c r="A5" s="370"/>
      <c r="B5" s="101"/>
      <c r="C5" s="101"/>
      <c r="D5" s="243"/>
      <c r="E5" s="393"/>
      <c r="F5" s="370"/>
      <c r="G5" s="393"/>
      <c r="H5" s="370"/>
      <c r="I5" s="393"/>
      <c r="J5" s="393"/>
      <c r="K5" s="370"/>
    </row>
    <row r="6" spans="1:12" ht="12.75" customHeight="1" x14ac:dyDescent="0.2">
      <c r="A6" s="143" t="s">
        <v>248</v>
      </c>
      <c r="B6" s="244" t="s">
        <v>14</v>
      </c>
      <c r="C6" s="245" t="s">
        <v>15</v>
      </c>
      <c r="D6" s="244" t="s">
        <v>16</v>
      </c>
      <c r="E6" s="246">
        <v>124</v>
      </c>
      <c r="F6" s="246">
        <v>125</v>
      </c>
      <c r="G6" s="246">
        <v>126</v>
      </c>
      <c r="H6" s="246">
        <v>127</v>
      </c>
      <c r="I6" s="246">
        <v>128</v>
      </c>
      <c r="J6" s="247">
        <v>129</v>
      </c>
      <c r="K6" s="248">
        <v>130</v>
      </c>
    </row>
    <row r="7" spans="1:12" ht="12.75" hidden="1" customHeight="1" x14ac:dyDescent="0.2">
      <c r="A7" s="10" t="s">
        <v>17</v>
      </c>
      <c r="B7" s="225"/>
      <c r="C7" s="225"/>
      <c r="D7" s="225"/>
      <c r="E7" s="225"/>
      <c r="F7" s="225"/>
      <c r="G7" s="225"/>
      <c r="H7" s="225"/>
      <c r="I7" s="225"/>
      <c r="J7" s="249"/>
      <c r="K7" s="197"/>
    </row>
    <row r="8" spans="1:12" ht="12.75" hidden="1" customHeight="1" x14ac:dyDescent="0.2">
      <c r="A8" s="10" t="s">
        <v>18</v>
      </c>
      <c r="B8" s="225"/>
      <c r="C8" s="225"/>
      <c r="D8" s="225"/>
      <c r="E8" s="225"/>
      <c r="F8" s="225"/>
      <c r="G8" s="225"/>
      <c r="H8" s="225"/>
      <c r="I8" s="225"/>
      <c r="J8" s="249"/>
      <c r="K8" s="197"/>
    </row>
    <row r="9" spans="1:12" ht="15" hidden="1" customHeight="1" x14ac:dyDescent="0.2">
      <c r="A9" s="10" t="s">
        <v>19</v>
      </c>
      <c r="B9" s="225"/>
      <c r="C9" s="225"/>
      <c r="D9" s="225"/>
      <c r="E9" s="10"/>
      <c r="F9" s="143"/>
      <c r="G9" s="143"/>
      <c r="H9" s="143"/>
      <c r="I9" s="143"/>
      <c r="J9" s="196"/>
      <c r="K9" s="197"/>
    </row>
    <row r="10" spans="1:12" ht="13.5" customHeight="1" x14ac:dyDescent="0.2">
      <c r="A10" s="13" t="s">
        <v>20</v>
      </c>
      <c r="B10" s="14"/>
      <c r="C10" s="14"/>
      <c r="D10" s="15"/>
      <c r="E10" s="16">
        <f t="shared" ref="E10:K10" si="0">SUM(E11:E12)</f>
        <v>946</v>
      </c>
      <c r="F10" s="16">
        <f t="shared" si="0"/>
        <v>15</v>
      </c>
      <c r="G10" s="16">
        <f t="shared" si="0"/>
        <v>5795</v>
      </c>
      <c r="H10" s="16">
        <f t="shared" si="0"/>
        <v>182</v>
      </c>
      <c r="I10" s="16">
        <f t="shared" si="0"/>
        <v>359</v>
      </c>
      <c r="J10" s="16">
        <f t="shared" si="0"/>
        <v>36</v>
      </c>
      <c r="K10" s="16">
        <f t="shared" si="0"/>
        <v>206</v>
      </c>
      <c r="L10" s="2"/>
    </row>
    <row r="11" spans="1:12" ht="14.25" customHeight="1" x14ac:dyDescent="0.2">
      <c r="A11" s="17" t="s">
        <v>21</v>
      </c>
      <c r="B11" s="1" t="s">
        <v>22</v>
      </c>
      <c r="C11" s="1" t="str">
        <f>VLOOKUP(B11,serial!$C$1:$D$37,2,FALSE)</f>
        <v>BN</v>
      </c>
      <c r="D11" s="2" t="s">
        <v>23</v>
      </c>
      <c r="E11" s="278">
        <v>300</v>
      </c>
      <c r="F11" s="279">
        <v>4</v>
      </c>
      <c r="G11" s="279">
        <v>4705</v>
      </c>
      <c r="H11" s="279">
        <v>153</v>
      </c>
      <c r="I11" s="279">
        <v>72</v>
      </c>
      <c r="J11" s="303">
        <v>18</v>
      </c>
      <c r="K11" s="278">
        <v>175</v>
      </c>
      <c r="L11" s="2"/>
    </row>
    <row r="12" spans="1:12" ht="18" customHeight="1" x14ac:dyDescent="0.2">
      <c r="A12" s="17" t="s">
        <v>24</v>
      </c>
      <c r="B12" s="1" t="s">
        <v>25</v>
      </c>
      <c r="C12" s="1" t="str">
        <f>VLOOKUP(B12,serial!$C$1:$D$37,2,FALSE)</f>
        <v>BNC</v>
      </c>
      <c r="D12" s="2" t="s">
        <v>26</v>
      </c>
      <c r="E12" s="281">
        <v>646</v>
      </c>
      <c r="F12" s="282">
        <v>11</v>
      </c>
      <c r="G12" s="282">
        <v>1090</v>
      </c>
      <c r="H12" s="282">
        <v>29</v>
      </c>
      <c r="I12" s="282">
        <v>287</v>
      </c>
      <c r="J12" s="304">
        <v>18</v>
      </c>
      <c r="K12" s="286">
        <v>31</v>
      </c>
      <c r="L12" s="2"/>
    </row>
    <row r="13" spans="1:12" ht="17.25" customHeight="1" x14ac:dyDescent="0.2">
      <c r="A13" s="13" t="s">
        <v>27</v>
      </c>
      <c r="B13" s="14"/>
      <c r="C13" s="14"/>
      <c r="D13" s="15"/>
      <c r="E13" s="16">
        <f t="shared" ref="E13:K13" si="1">SUM(E14:E15)</f>
        <v>9585</v>
      </c>
      <c r="F13" s="16">
        <f t="shared" si="1"/>
        <v>113</v>
      </c>
      <c r="G13" s="16">
        <f t="shared" si="1"/>
        <v>25462</v>
      </c>
      <c r="H13" s="16">
        <f t="shared" si="1"/>
        <v>523</v>
      </c>
      <c r="I13" s="16">
        <f t="shared" si="1"/>
        <v>72035</v>
      </c>
      <c r="J13" s="16">
        <f t="shared" si="1"/>
        <v>1624</v>
      </c>
      <c r="K13" s="16">
        <f t="shared" si="1"/>
        <v>1762</v>
      </c>
      <c r="L13" s="2"/>
    </row>
    <row r="14" spans="1:12" ht="15.75" customHeight="1" x14ac:dyDescent="0.2">
      <c r="A14" s="17" t="s">
        <v>28</v>
      </c>
      <c r="B14" s="1" t="s">
        <v>29</v>
      </c>
      <c r="C14" s="1" t="str">
        <f>VLOOKUP(B14,serial!$C$1:$D$37,2,FALSE)</f>
        <v>BO</v>
      </c>
      <c r="D14" s="20" t="s">
        <v>30</v>
      </c>
      <c r="E14" s="278">
        <v>4628</v>
      </c>
      <c r="F14" s="278">
        <v>52</v>
      </c>
      <c r="G14" s="278">
        <v>25336</v>
      </c>
      <c r="H14" s="278">
        <v>511</v>
      </c>
      <c r="I14" s="278">
        <v>18173</v>
      </c>
      <c r="J14" s="278">
        <v>502</v>
      </c>
      <c r="K14" s="278">
        <v>668</v>
      </c>
      <c r="L14" s="2"/>
    </row>
    <row r="15" spans="1:12" ht="15" customHeight="1" x14ac:dyDescent="0.2">
      <c r="A15" s="17" t="s">
        <v>31</v>
      </c>
      <c r="B15" s="1" t="s">
        <v>32</v>
      </c>
      <c r="C15" s="1" t="str">
        <f>VLOOKUP(B15,serial!$C$1:$D$37,2,FALSE)</f>
        <v>BCS</v>
      </c>
      <c r="D15" s="22" t="s">
        <v>33</v>
      </c>
      <c r="E15" s="278">
        <v>4957</v>
      </c>
      <c r="F15" s="279">
        <v>61</v>
      </c>
      <c r="G15" s="279">
        <v>126</v>
      </c>
      <c r="H15" s="279">
        <v>12</v>
      </c>
      <c r="I15" s="279">
        <v>53862</v>
      </c>
      <c r="J15" s="303">
        <v>1122</v>
      </c>
      <c r="K15" s="278">
        <v>1094</v>
      </c>
      <c r="L15" s="2"/>
    </row>
    <row r="16" spans="1:12" ht="16.5" customHeight="1" x14ac:dyDescent="0.2">
      <c r="A16" s="13" t="s">
        <v>34</v>
      </c>
      <c r="B16" s="14"/>
      <c r="C16" s="14"/>
      <c r="D16" s="25"/>
      <c r="E16" s="16">
        <f t="shared" ref="E16:K16" si="2">E17+E18+E21+E22</f>
        <v>10240</v>
      </c>
      <c r="F16" s="16">
        <f t="shared" si="2"/>
        <v>111</v>
      </c>
      <c r="G16" s="16">
        <f t="shared" si="2"/>
        <v>2778</v>
      </c>
      <c r="H16" s="16">
        <f t="shared" si="2"/>
        <v>360</v>
      </c>
      <c r="I16" s="16">
        <f t="shared" si="2"/>
        <v>23849</v>
      </c>
      <c r="J16" s="16">
        <f t="shared" si="2"/>
        <v>1320</v>
      </c>
      <c r="K16" s="16">
        <f t="shared" si="2"/>
        <v>1381</v>
      </c>
      <c r="L16" s="2"/>
    </row>
    <row r="17" spans="1:26" ht="13.5" customHeight="1" x14ac:dyDescent="0.2">
      <c r="A17" s="233" t="s">
        <v>35</v>
      </c>
      <c r="B17" s="184" t="s">
        <v>36</v>
      </c>
      <c r="C17" s="184" t="str">
        <f>VLOOKUP(B17,serial!$C$1:$D$37,2,FALSE)</f>
        <v>BI_S</v>
      </c>
      <c r="D17" s="185" t="s">
        <v>37</v>
      </c>
      <c r="E17" s="234">
        <v>1076</v>
      </c>
      <c r="F17" s="234">
        <v>24</v>
      </c>
      <c r="G17" s="234">
        <v>2172</v>
      </c>
      <c r="H17" s="234">
        <v>233</v>
      </c>
      <c r="I17" s="234">
        <v>4362</v>
      </c>
      <c r="J17" s="234">
        <v>218</v>
      </c>
      <c r="K17" s="234">
        <v>257</v>
      </c>
      <c r="L17" s="2"/>
    </row>
    <row r="18" spans="1:26" ht="38.25" customHeight="1" x14ac:dyDescent="0.2">
      <c r="A18" s="30" t="s">
        <v>38</v>
      </c>
      <c r="B18" s="121" t="s">
        <v>39</v>
      </c>
      <c r="C18" s="121" t="str">
        <f>VLOOKUP(B18,serial!$C$1:$D$37,2,FALSE)</f>
        <v>BI_PT</v>
      </c>
      <c r="D18" s="122" t="s">
        <v>40</v>
      </c>
      <c r="E18" s="33">
        <f t="shared" ref="E18:K18" si="3">E19+E20+E35+E40+E45+E48+E52</f>
        <v>529</v>
      </c>
      <c r="F18" s="33">
        <f t="shared" si="3"/>
        <v>8</v>
      </c>
      <c r="G18" s="33">
        <f t="shared" si="3"/>
        <v>148</v>
      </c>
      <c r="H18" s="33">
        <f t="shared" si="3"/>
        <v>13</v>
      </c>
      <c r="I18" s="33">
        <f t="shared" si="3"/>
        <v>1218</v>
      </c>
      <c r="J18" s="33">
        <f t="shared" si="3"/>
        <v>49</v>
      </c>
      <c r="K18" s="33">
        <f t="shared" si="3"/>
        <v>52</v>
      </c>
      <c r="L18" s="2"/>
    </row>
    <row r="19" spans="1:26" ht="16.5" customHeight="1" x14ac:dyDescent="0.2">
      <c r="A19" s="34" t="s">
        <v>41</v>
      </c>
      <c r="B19" s="1"/>
      <c r="C19" s="1"/>
      <c r="D19" s="20"/>
      <c r="E19" s="209">
        <v>0</v>
      </c>
      <c r="F19" s="209">
        <v>0</v>
      </c>
      <c r="G19" s="209">
        <v>20</v>
      </c>
      <c r="H19" s="209">
        <v>3</v>
      </c>
      <c r="I19" s="209">
        <v>71</v>
      </c>
      <c r="J19" s="209">
        <v>4</v>
      </c>
      <c r="K19" s="209">
        <v>7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34" t="s">
        <v>42</v>
      </c>
      <c r="B20" s="1"/>
      <c r="C20" s="1"/>
      <c r="D20" s="20"/>
      <c r="E20" s="209">
        <v>0</v>
      </c>
      <c r="F20" s="209">
        <v>0</v>
      </c>
      <c r="G20" s="209">
        <v>0</v>
      </c>
      <c r="H20" s="209">
        <v>0</v>
      </c>
      <c r="I20" s="209">
        <v>0</v>
      </c>
      <c r="J20" s="209">
        <v>0</v>
      </c>
      <c r="K20" s="209"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7.75" customHeight="1" x14ac:dyDescent="0.2">
      <c r="A21" s="37" t="s">
        <v>43</v>
      </c>
      <c r="B21" s="173" t="s">
        <v>44</v>
      </c>
      <c r="C21" s="173" t="str">
        <f>VLOOKUP(B21,serial!$C$1:$D$37,2,FALSE)</f>
        <v>BT_SP</v>
      </c>
      <c r="D21" s="174" t="s">
        <v>45</v>
      </c>
      <c r="E21" s="40">
        <f t="shared" ref="E21:K21" si="4">E49</f>
        <v>1800</v>
      </c>
      <c r="F21" s="40">
        <f t="shared" si="4"/>
        <v>1</v>
      </c>
      <c r="G21" s="40">
        <f t="shared" si="4"/>
        <v>3</v>
      </c>
      <c r="H21" s="40">
        <f t="shared" si="4"/>
        <v>1</v>
      </c>
      <c r="I21" s="40">
        <f t="shared" si="4"/>
        <v>579</v>
      </c>
      <c r="J21" s="40">
        <f t="shared" si="4"/>
        <v>37</v>
      </c>
      <c r="K21" s="40">
        <f t="shared" si="4"/>
        <v>37</v>
      </c>
      <c r="L21" s="2"/>
    </row>
    <row r="22" spans="1:26" ht="17.25" customHeight="1" x14ac:dyDescent="0.2">
      <c r="A22" s="30" t="s">
        <v>46</v>
      </c>
      <c r="B22" s="121" t="s">
        <v>47</v>
      </c>
      <c r="C22" s="121" t="str">
        <f>VLOOKUP(B22,serial!$C$1:$D$37,2,FALSE)</f>
        <v>BI_IG</v>
      </c>
      <c r="D22" s="175" t="s">
        <v>48</v>
      </c>
      <c r="E22" s="33">
        <f t="shared" ref="E22:K22" si="5">E23+E24</f>
        <v>6835</v>
      </c>
      <c r="F22" s="33">
        <f t="shared" si="5"/>
        <v>78</v>
      </c>
      <c r="G22" s="33">
        <f t="shared" si="5"/>
        <v>455</v>
      </c>
      <c r="H22" s="33">
        <f t="shared" si="5"/>
        <v>113</v>
      </c>
      <c r="I22" s="33">
        <f t="shared" si="5"/>
        <v>17690</v>
      </c>
      <c r="J22" s="33">
        <f t="shared" si="5"/>
        <v>1016</v>
      </c>
      <c r="K22" s="33">
        <f t="shared" si="5"/>
        <v>1035</v>
      </c>
      <c r="L22" s="2"/>
    </row>
    <row r="23" spans="1:26" ht="17.25" customHeight="1" x14ac:dyDescent="0.2">
      <c r="A23" s="17" t="s">
        <v>49</v>
      </c>
      <c r="B23" s="1"/>
      <c r="C23" s="1"/>
      <c r="D23" s="42"/>
      <c r="E23" s="209">
        <v>3225</v>
      </c>
      <c r="F23" s="209">
        <v>33</v>
      </c>
      <c r="G23" s="209">
        <v>455</v>
      </c>
      <c r="H23" s="209">
        <v>113</v>
      </c>
      <c r="I23" s="209">
        <v>12889</v>
      </c>
      <c r="J23" s="209">
        <v>680</v>
      </c>
      <c r="K23" s="209">
        <v>682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 x14ac:dyDescent="0.2">
      <c r="A24" s="17" t="s">
        <v>50</v>
      </c>
      <c r="B24" s="1"/>
      <c r="C24" s="1"/>
      <c r="D24" s="42"/>
      <c r="E24" s="209">
        <v>3610</v>
      </c>
      <c r="F24" s="209">
        <v>45</v>
      </c>
      <c r="G24" s="209">
        <v>0</v>
      </c>
      <c r="H24" s="209">
        <v>0</v>
      </c>
      <c r="I24" s="209">
        <v>4801</v>
      </c>
      <c r="J24" s="209">
        <v>336</v>
      </c>
      <c r="K24" s="209">
        <v>353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">
      <c r="A25" s="13" t="s">
        <v>51</v>
      </c>
      <c r="B25" s="14"/>
      <c r="C25" s="14"/>
      <c r="D25" s="105"/>
      <c r="E25" s="16">
        <f t="shared" ref="E25:K25" si="6">SUM(E26,E27,E30,E31,E32,E33,E38)</f>
        <v>525</v>
      </c>
      <c r="F25" s="16">
        <f t="shared" si="6"/>
        <v>8</v>
      </c>
      <c r="G25" s="16">
        <f t="shared" si="6"/>
        <v>152</v>
      </c>
      <c r="H25" s="16">
        <f t="shared" si="6"/>
        <v>56</v>
      </c>
      <c r="I25" s="16">
        <f t="shared" si="6"/>
        <v>1174</v>
      </c>
      <c r="J25" s="16">
        <f t="shared" si="6"/>
        <v>43</v>
      </c>
      <c r="K25" s="16">
        <f t="shared" si="6"/>
        <v>63</v>
      </c>
      <c r="L25" s="2"/>
    </row>
    <row r="26" spans="1:26" ht="16.5" customHeight="1" x14ac:dyDescent="0.2">
      <c r="A26" s="43" t="s">
        <v>52</v>
      </c>
      <c r="B26" s="1" t="s">
        <v>53</v>
      </c>
      <c r="C26" s="1" t="str">
        <f>VLOOKUP(B26,serial!$C$1:$D$37,2,FALSE)</f>
        <v>BASM</v>
      </c>
      <c r="D26" s="20" t="s">
        <v>54</v>
      </c>
      <c r="E26" s="209">
        <v>450</v>
      </c>
      <c r="F26" s="209">
        <v>6</v>
      </c>
      <c r="G26" s="209">
        <v>112</v>
      </c>
      <c r="H26" s="209">
        <v>24</v>
      </c>
      <c r="I26" s="209">
        <v>803</v>
      </c>
      <c r="J26" s="209">
        <v>14</v>
      </c>
      <c r="K26" s="209">
        <v>24</v>
      </c>
      <c r="L26" s="2"/>
    </row>
    <row r="27" spans="1:26" ht="24" customHeight="1" x14ac:dyDescent="0.2">
      <c r="A27" s="44" t="s">
        <v>55</v>
      </c>
      <c r="B27" s="45"/>
      <c r="C27" s="45"/>
      <c r="D27" s="46"/>
      <c r="E27" s="47">
        <f t="shared" ref="E27:K27" si="7">SUM(E28,E29)</f>
        <v>75</v>
      </c>
      <c r="F27" s="47">
        <f t="shared" si="7"/>
        <v>2</v>
      </c>
      <c r="G27" s="47">
        <f t="shared" si="7"/>
        <v>32</v>
      </c>
      <c r="H27" s="47">
        <f t="shared" si="7"/>
        <v>31</v>
      </c>
      <c r="I27" s="47">
        <f t="shared" si="7"/>
        <v>305</v>
      </c>
      <c r="J27" s="47">
        <f t="shared" si="7"/>
        <v>21</v>
      </c>
      <c r="K27" s="47">
        <f t="shared" si="7"/>
        <v>31</v>
      </c>
      <c r="L27" s="2"/>
    </row>
    <row r="28" spans="1:26" ht="25.5" customHeight="1" x14ac:dyDescent="0.2">
      <c r="A28" s="17" t="s">
        <v>56</v>
      </c>
      <c r="B28" s="1" t="s">
        <v>57</v>
      </c>
      <c r="C28" s="1" t="str">
        <f>VLOOKUP(B28,serial!$C$1:$D$37,2,FALSE)</f>
        <v>BE_RTS</v>
      </c>
      <c r="D28" s="2" t="s">
        <v>58</v>
      </c>
      <c r="E28" s="298">
        <v>75</v>
      </c>
      <c r="F28" s="298">
        <v>2</v>
      </c>
      <c r="G28" s="298">
        <v>16</v>
      </c>
      <c r="H28" s="298">
        <v>21</v>
      </c>
      <c r="I28" s="298">
        <v>305</v>
      </c>
      <c r="J28" s="298">
        <v>21</v>
      </c>
      <c r="K28" s="298">
        <v>21</v>
      </c>
      <c r="L28" s="2"/>
    </row>
    <row r="29" spans="1:26" ht="12.75" customHeight="1" x14ac:dyDescent="0.2">
      <c r="A29" s="17" t="s">
        <v>59</v>
      </c>
      <c r="B29" s="1" t="s">
        <v>60</v>
      </c>
      <c r="C29" s="1" t="str">
        <f>VLOOKUP(B29,serial!$C$1:$D$37,2,FALSE)</f>
        <v>BE_R</v>
      </c>
      <c r="D29" s="2" t="s">
        <v>61</v>
      </c>
      <c r="E29" s="292">
        <v>0</v>
      </c>
      <c r="F29" s="292">
        <v>0</v>
      </c>
      <c r="G29" s="292">
        <v>16</v>
      </c>
      <c r="H29" s="292">
        <v>10</v>
      </c>
      <c r="I29" s="292">
        <v>0</v>
      </c>
      <c r="J29" s="292">
        <v>0</v>
      </c>
      <c r="K29" s="292">
        <v>10</v>
      </c>
      <c r="L29" s="2"/>
    </row>
    <row r="30" spans="1:26" ht="12.75" customHeight="1" x14ac:dyDescent="0.2">
      <c r="A30" s="48" t="s">
        <v>62</v>
      </c>
      <c r="B30" s="1" t="s">
        <v>63</v>
      </c>
      <c r="C30" s="1" t="str">
        <f>VLOOKUP(B30,serial!$C$1:$D$37,2,FALSE)</f>
        <v>AGEPI</v>
      </c>
      <c r="D30" s="2" t="s">
        <v>64</v>
      </c>
      <c r="E30" s="284"/>
      <c r="F30" s="284"/>
      <c r="G30" s="284"/>
      <c r="H30" s="284"/>
      <c r="I30" s="284"/>
      <c r="J30" s="284"/>
      <c r="K30" s="284"/>
      <c r="L30" s="2"/>
    </row>
    <row r="31" spans="1:26" ht="25.5" customHeight="1" x14ac:dyDescent="0.2">
      <c r="A31" s="43" t="s">
        <v>65</v>
      </c>
      <c r="B31" s="1" t="s">
        <v>66</v>
      </c>
      <c r="C31" s="1" t="str">
        <f>VLOOKUP(B31,serial!$C$1:$D$37,2,FALSE)</f>
        <v>CNIRN</v>
      </c>
      <c r="D31" s="2" t="s">
        <v>67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2"/>
    </row>
    <row r="32" spans="1:26" ht="12.75" customHeight="1" x14ac:dyDescent="0.2">
      <c r="A32" s="48" t="s">
        <v>68</v>
      </c>
      <c r="B32" s="221" t="s">
        <v>69</v>
      </c>
      <c r="C32" s="221" t="str">
        <f>VLOOKUP(B32,serial!$C$1:$D$37,2,FALSE)</f>
        <v>BPRM</v>
      </c>
      <c r="D32" s="255" t="s">
        <v>70</v>
      </c>
      <c r="E32" s="90"/>
      <c r="F32" s="90"/>
      <c r="G32" s="90"/>
      <c r="H32" s="90"/>
      <c r="I32" s="90"/>
      <c r="J32" s="90"/>
      <c r="K32" s="90"/>
      <c r="L32" s="2"/>
    </row>
    <row r="33" spans="1:12" ht="17.25" customHeight="1" x14ac:dyDescent="0.2">
      <c r="A33" s="44" t="s">
        <v>71</v>
      </c>
      <c r="B33" s="45"/>
      <c r="C33" s="45"/>
      <c r="D33" s="58"/>
      <c r="E33" s="306">
        <f t="shared" ref="E33:K33" si="8">E36</f>
        <v>0</v>
      </c>
      <c r="F33" s="306">
        <f t="shared" si="8"/>
        <v>0</v>
      </c>
      <c r="G33" s="306">
        <f t="shared" si="8"/>
        <v>8</v>
      </c>
      <c r="H33" s="306">
        <f t="shared" si="8"/>
        <v>1</v>
      </c>
      <c r="I33" s="306">
        <f t="shared" si="8"/>
        <v>52</v>
      </c>
      <c r="J33" s="306">
        <f t="shared" si="8"/>
        <v>5</v>
      </c>
      <c r="K33" s="306">
        <f t="shared" si="8"/>
        <v>5</v>
      </c>
      <c r="L33" s="2"/>
    </row>
    <row r="34" spans="1:12" ht="25.5" customHeight="1" x14ac:dyDescent="0.2">
      <c r="A34" s="54" t="s">
        <v>72</v>
      </c>
      <c r="B34" s="1" t="s">
        <v>73</v>
      </c>
      <c r="C34" s="1" t="str">
        <f>VLOOKUP(B34,serial!$C$1:$D$37,2,FALSE)</f>
        <v>BM_USM</v>
      </c>
      <c r="D34" s="2" t="s">
        <v>74</v>
      </c>
      <c r="E34" s="93">
        <v>182</v>
      </c>
      <c r="F34" s="93">
        <v>12</v>
      </c>
      <c r="G34" s="93">
        <v>478</v>
      </c>
      <c r="H34" s="93">
        <v>43</v>
      </c>
      <c r="I34" s="93">
        <v>1327</v>
      </c>
      <c r="J34" s="93">
        <v>43</v>
      </c>
      <c r="K34" s="93">
        <v>43</v>
      </c>
      <c r="L34" s="2"/>
    </row>
    <row r="35" spans="1:12" ht="39" customHeight="1" x14ac:dyDescent="0.2">
      <c r="A35" s="55" t="s">
        <v>75</v>
      </c>
      <c r="B35" s="1" t="s">
        <v>76</v>
      </c>
      <c r="C35" s="1" t="str">
        <f>VLOOKUP(B35,serial!$C$1:$D$37,2,FALSE)</f>
        <v>BM_S</v>
      </c>
      <c r="D35" s="2" t="s">
        <v>77</v>
      </c>
      <c r="E35" s="93">
        <v>0</v>
      </c>
      <c r="F35" s="93">
        <v>0</v>
      </c>
      <c r="G35" s="93">
        <v>90</v>
      </c>
      <c r="H35" s="93">
        <v>1</v>
      </c>
      <c r="I35" s="93">
        <v>142</v>
      </c>
      <c r="J35" s="93">
        <v>7</v>
      </c>
      <c r="K35" s="93">
        <v>7</v>
      </c>
      <c r="L35" s="2"/>
    </row>
    <row r="36" spans="1:12" ht="25.5" customHeight="1" x14ac:dyDescent="0.2">
      <c r="A36" s="55" t="s">
        <v>78</v>
      </c>
      <c r="B36" s="1" t="s">
        <v>79</v>
      </c>
      <c r="C36" s="1" t="str">
        <f>VLOOKUP(B36,serial!$C$1:$D$37,2,FALSE)</f>
        <v>BM_R</v>
      </c>
      <c r="D36" s="2" t="s">
        <v>80</v>
      </c>
      <c r="E36" s="93">
        <v>0</v>
      </c>
      <c r="F36" s="93">
        <v>0</v>
      </c>
      <c r="G36" s="93">
        <v>8</v>
      </c>
      <c r="H36" s="93">
        <v>1</v>
      </c>
      <c r="I36" s="93">
        <v>52</v>
      </c>
      <c r="J36" s="93">
        <v>5</v>
      </c>
      <c r="K36" s="93">
        <v>5</v>
      </c>
      <c r="L36" s="2"/>
    </row>
    <row r="37" spans="1:12" ht="20.25" customHeight="1" x14ac:dyDescent="0.2">
      <c r="A37" s="56" t="s">
        <v>81</v>
      </c>
      <c r="B37" s="1"/>
      <c r="C37" s="1"/>
      <c r="D37" s="2"/>
      <c r="E37" s="90">
        <f t="shared" ref="E37:K37" si="9">SUM(E34:E36)</f>
        <v>182</v>
      </c>
      <c r="F37" s="90">
        <f t="shared" si="9"/>
        <v>12</v>
      </c>
      <c r="G37" s="90">
        <f t="shared" si="9"/>
        <v>576</v>
      </c>
      <c r="H37" s="90">
        <f t="shared" si="9"/>
        <v>45</v>
      </c>
      <c r="I37" s="90">
        <f t="shared" si="9"/>
        <v>1521</v>
      </c>
      <c r="J37" s="90">
        <f t="shared" si="9"/>
        <v>55</v>
      </c>
      <c r="K37" s="90">
        <f t="shared" si="9"/>
        <v>55</v>
      </c>
      <c r="L37" s="2"/>
    </row>
    <row r="38" spans="1:12" ht="12.75" customHeight="1" x14ac:dyDescent="0.2">
      <c r="A38" s="57" t="s">
        <v>82</v>
      </c>
      <c r="B38" s="45"/>
      <c r="C38" s="58"/>
      <c r="D38" s="58"/>
      <c r="E38" s="333">
        <f t="shared" ref="E38:K38" si="10">E41</f>
        <v>0</v>
      </c>
      <c r="F38" s="333">
        <f t="shared" si="10"/>
        <v>0</v>
      </c>
      <c r="G38" s="333">
        <f t="shared" si="10"/>
        <v>0</v>
      </c>
      <c r="H38" s="333">
        <f t="shared" si="10"/>
        <v>0</v>
      </c>
      <c r="I38" s="333">
        <f t="shared" si="10"/>
        <v>14</v>
      </c>
      <c r="J38" s="333">
        <f t="shared" si="10"/>
        <v>3</v>
      </c>
      <c r="K38" s="333">
        <f t="shared" si="10"/>
        <v>3</v>
      </c>
      <c r="L38" s="2"/>
    </row>
    <row r="39" spans="1:12" ht="25.5" customHeight="1" x14ac:dyDescent="0.2">
      <c r="A39" s="17" t="s">
        <v>83</v>
      </c>
      <c r="B39" s="1" t="s">
        <v>84</v>
      </c>
      <c r="C39" s="1" t="str">
        <f>VLOOKUP(B39,serial!$C$1:$D$37,2,FALSE)</f>
        <v>BA_RS</v>
      </c>
      <c r="D39" s="2" t="s">
        <v>85</v>
      </c>
      <c r="E39" s="93">
        <v>0</v>
      </c>
      <c r="F39" s="93">
        <v>0</v>
      </c>
      <c r="G39" s="93">
        <v>913</v>
      </c>
      <c r="H39" s="93">
        <v>19</v>
      </c>
      <c r="I39" s="93">
        <v>207</v>
      </c>
      <c r="J39" s="93">
        <v>9</v>
      </c>
      <c r="K39" s="93">
        <v>19</v>
      </c>
      <c r="L39" s="2"/>
    </row>
    <row r="40" spans="1:12" ht="40.5" customHeight="1" x14ac:dyDescent="0.2">
      <c r="A40" s="17" t="s">
        <v>86</v>
      </c>
      <c r="B40" s="1" t="s">
        <v>87</v>
      </c>
      <c r="C40" s="1" t="str">
        <f>VLOOKUP(B40,serial!$C$1:$D$37,2,FALSE)</f>
        <v>BA_PT</v>
      </c>
      <c r="D40" s="2" t="s">
        <v>88</v>
      </c>
      <c r="E40" s="93">
        <v>249</v>
      </c>
      <c r="F40" s="93">
        <v>3</v>
      </c>
      <c r="G40" s="93">
        <v>0</v>
      </c>
      <c r="H40" s="93">
        <v>0</v>
      </c>
      <c r="I40" s="93">
        <v>636</v>
      </c>
      <c r="J40" s="93">
        <v>7</v>
      </c>
      <c r="K40" s="93">
        <v>7</v>
      </c>
      <c r="L40" s="2"/>
    </row>
    <row r="41" spans="1:12" ht="25.5" customHeight="1" x14ac:dyDescent="0.2">
      <c r="A41" s="17" t="s">
        <v>89</v>
      </c>
      <c r="B41" s="1" t="s">
        <v>90</v>
      </c>
      <c r="C41" s="1" t="str">
        <f>VLOOKUP(B41,serial!$C$1:$D$37,2,FALSE)</f>
        <v>BA_R</v>
      </c>
      <c r="D41" s="2" t="s">
        <v>91</v>
      </c>
      <c r="E41" s="93">
        <v>0</v>
      </c>
      <c r="F41" s="93">
        <v>0</v>
      </c>
      <c r="G41" s="93">
        <v>0</v>
      </c>
      <c r="H41" s="93">
        <v>0</v>
      </c>
      <c r="I41" s="93">
        <v>14</v>
      </c>
      <c r="J41" s="93">
        <v>3</v>
      </c>
      <c r="K41" s="93">
        <v>3</v>
      </c>
      <c r="L41" s="2"/>
    </row>
    <row r="42" spans="1:12" ht="15.75" customHeight="1" x14ac:dyDescent="0.2">
      <c r="A42" s="59" t="s">
        <v>92</v>
      </c>
      <c r="B42" s="1"/>
      <c r="C42" s="1"/>
      <c r="D42" s="2"/>
      <c r="E42" s="90">
        <f t="shared" ref="E42:K42" si="11">SUM(E39:E41)</f>
        <v>249</v>
      </c>
      <c r="F42" s="90">
        <f t="shared" si="11"/>
        <v>3</v>
      </c>
      <c r="G42" s="90">
        <f t="shared" si="11"/>
        <v>913</v>
      </c>
      <c r="H42" s="90">
        <f t="shared" si="11"/>
        <v>19</v>
      </c>
      <c r="I42" s="90">
        <f t="shared" si="11"/>
        <v>857</v>
      </c>
      <c r="J42" s="90">
        <f t="shared" si="11"/>
        <v>19</v>
      </c>
      <c r="K42" s="90">
        <f t="shared" si="11"/>
        <v>29</v>
      </c>
      <c r="L42" s="2"/>
    </row>
    <row r="43" spans="1:12" ht="27" customHeight="1" x14ac:dyDescent="0.2">
      <c r="A43" s="44" t="s">
        <v>93</v>
      </c>
      <c r="B43" s="45"/>
      <c r="C43" s="45"/>
      <c r="D43" s="58"/>
      <c r="E43" s="306">
        <f t="shared" ref="E43:K43" si="12">SUM(E44:E45)</f>
        <v>40</v>
      </c>
      <c r="F43" s="306">
        <f t="shared" si="12"/>
        <v>4</v>
      </c>
      <c r="G43" s="306">
        <f t="shared" si="12"/>
        <v>320</v>
      </c>
      <c r="H43" s="306">
        <f t="shared" si="12"/>
        <v>32</v>
      </c>
      <c r="I43" s="306">
        <f t="shared" si="12"/>
        <v>592</v>
      </c>
      <c r="J43" s="306">
        <f t="shared" si="12"/>
        <v>32</v>
      </c>
      <c r="K43" s="306">
        <f t="shared" si="12"/>
        <v>32</v>
      </c>
      <c r="L43" s="2"/>
    </row>
    <row r="44" spans="1:12" ht="25.5" customHeight="1" x14ac:dyDescent="0.2">
      <c r="A44" s="54" t="s">
        <v>94</v>
      </c>
      <c r="B44" s="1" t="s">
        <v>95</v>
      </c>
      <c r="C44" s="1" t="str">
        <f>VLOOKUP(B44,serial!$C$1:$D$37,2,FALSE)</f>
        <v>BE_RM</v>
      </c>
      <c r="D44" s="2" t="s">
        <v>96</v>
      </c>
      <c r="E44" s="93">
        <v>0</v>
      </c>
      <c r="F44" s="93">
        <v>0</v>
      </c>
      <c r="G44" s="93">
        <v>292</v>
      </c>
      <c r="H44" s="93">
        <v>24</v>
      </c>
      <c r="I44" s="93">
        <v>576</v>
      </c>
      <c r="J44" s="93">
        <v>24</v>
      </c>
      <c r="K44" s="93">
        <v>24</v>
      </c>
      <c r="L44" s="2"/>
    </row>
    <row r="45" spans="1:12" ht="41.25" customHeight="1" x14ac:dyDescent="0.2">
      <c r="A45" s="54" t="s">
        <v>97</v>
      </c>
      <c r="B45" s="1" t="s">
        <v>98</v>
      </c>
      <c r="C45" s="1" t="str">
        <f>VLOOKUP(B45,serial!$C$1:$D$37,2,FALSE)</f>
        <v>BE_PT</v>
      </c>
      <c r="D45" s="2" t="s">
        <v>99</v>
      </c>
      <c r="E45" s="93">
        <v>40</v>
      </c>
      <c r="F45" s="93">
        <v>4</v>
      </c>
      <c r="G45" s="93">
        <v>28</v>
      </c>
      <c r="H45" s="93">
        <v>8</v>
      </c>
      <c r="I45" s="93">
        <v>16</v>
      </c>
      <c r="J45" s="93">
        <v>8</v>
      </c>
      <c r="K45" s="93">
        <v>8</v>
      </c>
      <c r="L45" s="2"/>
    </row>
    <row r="46" spans="1:12" ht="25.5" customHeight="1" x14ac:dyDescent="0.2">
      <c r="A46" s="60" t="s">
        <v>100</v>
      </c>
      <c r="B46" s="45"/>
      <c r="C46" s="45"/>
      <c r="D46" s="58"/>
      <c r="E46" s="306">
        <f t="shared" ref="E46:K46" si="13">SUM(E47:E49)</f>
        <v>2184</v>
      </c>
      <c r="F46" s="306">
        <f t="shared" si="13"/>
        <v>4</v>
      </c>
      <c r="G46" s="306">
        <f t="shared" si="13"/>
        <v>46</v>
      </c>
      <c r="H46" s="306">
        <f t="shared" si="13"/>
        <v>17</v>
      </c>
      <c r="I46" s="306">
        <f t="shared" si="13"/>
        <v>1059</v>
      </c>
      <c r="J46" s="306">
        <f t="shared" si="13"/>
        <v>77</v>
      </c>
      <c r="K46" s="306">
        <f t="shared" si="13"/>
        <v>83</v>
      </c>
      <c r="L46" s="2"/>
    </row>
    <row r="47" spans="1:12" ht="25.5" customHeight="1" x14ac:dyDescent="0.2">
      <c r="A47" s="54" t="s">
        <v>101</v>
      </c>
      <c r="B47" s="1" t="s">
        <v>102</v>
      </c>
      <c r="C47" s="1" t="str">
        <f>VLOOKUP(B47,serial!$C$1:$D$37,2,FALSE)</f>
        <v>BT_RM</v>
      </c>
      <c r="D47" s="2" t="s">
        <v>103</v>
      </c>
      <c r="E47" s="93">
        <v>144</v>
      </c>
      <c r="F47" s="93">
        <v>2</v>
      </c>
      <c r="G47" s="93">
        <v>33</v>
      </c>
      <c r="H47" s="93">
        <v>15</v>
      </c>
      <c r="I47" s="93">
        <v>174</v>
      </c>
      <c r="J47" s="93">
        <v>22</v>
      </c>
      <c r="K47" s="93">
        <v>27</v>
      </c>
      <c r="L47" s="2"/>
    </row>
    <row r="48" spans="1:12" ht="38.25" customHeight="1" x14ac:dyDescent="0.2">
      <c r="A48" s="54" t="s">
        <v>104</v>
      </c>
      <c r="B48" s="1" t="s">
        <v>105</v>
      </c>
      <c r="C48" s="1" t="str">
        <f>VLOOKUP(B48,serial!$C$1:$D$37,2,FALSE)</f>
        <v>BT_PT</v>
      </c>
      <c r="D48" s="2" t="s">
        <v>106</v>
      </c>
      <c r="E48" s="93">
        <v>240</v>
      </c>
      <c r="F48" s="93">
        <v>1</v>
      </c>
      <c r="G48" s="93">
        <v>10</v>
      </c>
      <c r="H48" s="93">
        <v>1</v>
      </c>
      <c r="I48" s="93">
        <v>306</v>
      </c>
      <c r="J48" s="93">
        <v>18</v>
      </c>
      <c r="K48" s="93">
        <v>19</v>
      </c>
      <c r="L48" s="2"/>
    </row>
    <row r="49" spans="1:12" ht="25.5" customHeight="1" x14ac:dyDescent="0.2">
      <c r="A49" s="61" t="s">
        <v>107</v>
      </c>
      <c r="B49" s="1" t="s">
        <v>44</v>
      </c>
      <c r="C49" s="1" t="str">
        <f>VLOOKUP(B49,serial!$C$1:$D$37,2,FALSE)</f>
        <v>BT_SP</v>
      </c>
      <c r="D49" s="2" t="s">
        <v>108</v>
      </c>
      <c r="E49" s="93">
        <v>1800</v>
      </c>
      <c r="F49" s="93">
        <v>1</v>
      </c>
      <c r="G49" s="93">
        <v>3</v>
      </c>
      <c r="H49" s="93">
        <v>1</v>
      </c>
      <c r="I49" s="93">
        <v>579</v>
      </c>
      <c r="J49" s="93">
        <v>37</v>
      </c>
      <c r="K49" s="93">
        <v>37</v>
      </c>
      <c r="L49" s="2"/>
    </row>
    <row r="50" spans="1:12" ht="25.5" customHeight="1" x14ac:dyDescent="0.2">
      <c r="A50" s="44" t="s">
        <v>109</v>
      </c>
      <c r="B50" s="45"/>
      <c r="C50" s="45"/>
      <c r="D50" s="58"/>
      <c r="E50" s="306">
        <f t="shared" ref="E50:K50" si="14">SUM(E51:E52)</f>
        <v>0</v>
      </c>
      <c r="F50" s="306">
        <f t="shared" si="14"/>
        <v>0</v>
      </c>
      <c r="G50" s="306">
        <f t="shared" si="14"/>
        <v>234</v>
      </c>
      <c r="H50" s="306">
        <f t="shared" si="14"/>
        <v>22</v>
      </c>
      <c r="I50" s="306">
        <f t="shared" si="14"/>
        <v>127</v>
      </c>
      <c r="J50" s="306">
        <f t="shared" si="14"/>
        <v>12</v>
      </c>
      <c r="K50" s="306">
        <f t="shared" si="14"/>
        <v>26</v>
      </c>
      <c r="L50" s="2"/>
    </row>
    <row r="51" spans="1:12" ht="15" customHeight="1" x14ac:dyDescent="0.2">
      <c r="A51" s="17" t="s">
        <v>110</v>
      </c>
      <c r="B51" s="1" t="s">
        <v>111</v>
      </c>
      <c r="C51" s="1" t="str">
        <f>VLOOKUP(B51,serial!$C$1:$D$37,2,FALSE)</f>
        <v>BAM_RM</v>
      </c>
      <c r="D51" s="2" t="s">
        <v>112</v>
      </c>
      <c r="E51" s="292">
        <v>0</v>
      </c>
      <c r="F51" s="292">
        <v>0</v>
      </c>
      <c r="G51" s="292">
        <v>234</v>
      </c>
      <c r="H51" s="292">
        <v>22</v>
      </c>
      <c r="I51" s="292">
        <v>80</v>
      </c>
      <c r="J51" s="292">
        <v>7</v>
      </c>
      <c r="K51" s="292">
        <v>22</v>
      </c>
      <c r="L51" s="2"/>
    </row>
    <row r="52" spans="1:12" ht="38.25" customHeight="1" x14ac:dyDescent="0.2">
      <c r="A52" s="17" t="s">
        <v>113</v>
      </c>
      <c r="B52" s="1" t="s">
        <v>114</v>
      </c>
      <c r="C52" s="1" t="str">
        <f>VLOOKUP(B52,serial!$C$1:$D$37,2,FALSE)</f>
        <v>BAM_PT</v>
      </c>
      <c r="D52" s="2" t="s">
        <v>115</v>
      </c>
      <c r="E52" s="292">
        <v>0</v>
      </c>
      <c r="F52" s="292">
        <v>0</v>
      </c>
      <c r="G52" s="292">
        <v>0</v>
      </c>
      <c r="H52" s="292">
        <v>0</v>
      </c>
      <c r="I52" s="292">
        <v>47</v>
      </c>
      <c r="J52" s="292">
        <v>5</v>
      </c>
      <c r="K52" s="292">
        <v>4</v>
      </c>
      <c r="L52" s="2"/>
    </row>
    <row r="53" spans="1:12" ht="25.5" customHeight="1" x14ac:dyDescent="0.2">
      <c r="A53" s="62" t="s">
        <v>116</v>
      </c>
      <c r="B53" s="250"/>
      <c r="C53" s="250"/>
      <c r="D53" s="251"/>
      <c r="E53" s="95">
        <f t="shared" ref="E53:K53" si="15">E25+E16+E13+E10</f>
        <v>21296</v>
      </c>
      <c r="F53" s="95">
        <f t="shared" si="15"/>
        <v>247</v>
      </c>
      <c r="G53" s="95">
        <f t="shared" si="15"/>
        <v>34187</v>
      </c>
      <c r="H53" s="95">
        <f t="shared" si="15"/>
        <v>1121</v>
      </c>
      <c r="I53" s="95">
        <f t="shared" si="15"/>
        <v>97417</v>
      </c>
      <c r="J53" s="95">
        <f t="shared" si="15"/>
        <v>3023</v>
      </c>
      <c r="K53" s="95">
        <f t="shared" si="15"/>
        <v>3412</v>
      </c>
      <c r="L53" s="2"/>
    </row>
    <row r="54" spans="1:12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2.75" customHeight="1" x14ac:dyDescent="0.2">
      <c r="A55" s="350"/>
      <c r="B55" s="2"/>
      <c r="C55" s="2"/>
      <c r="D55" s="2"/>
      <c r="E55" s="2"/>
      <c r="F55" s="2"/>
      <c r="G55" s="2"/>
      <c r="H55" s="2"/>
      <c r="L55" s="2"/>
    </row>
    <row r="56" spans="1:12" ht="12.75" customHeight="1" x14ac:dyDescent="0.2">
      <c r="A56" s="352" t="s">
        <v>294</v>
      </c>
      <c r="B56" s="2"/>
      <c r="C56" s="2"/>
      <c r="D56" s="2"/>
      <c r="E56" s="2"/>
      <c r="F56" s="2"/>
      <c r="G56" s="2"/>
      <c r="H56" s="2"/>
      <c r="I56" s="350"/>
      <c r="J56" s="2"/>
      <c r="K56" s="2"/>
      <c r="L56" s="2"/>
    </row>
    <row r="57" spans="1:12" ht="12.75" customHeight="1" x14ac:dyDescent="0.2">
      <c r="A57" s="351" t="s">
        <v>295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2.75" customHeight="1" x14ac:dyDescent="0.2">
      <c r="A58" s="360" t="s">
        <v>296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2.75" customHeight="1" x14ac:dyDescent="0.2">
      <c r="A59" s="351" t="s">
        <v>297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2.75" customHeight="1" x14ac:dyDescent="0.2">
      <c r="A75" s="2"/>
      <c r="B75" s="2"/>
      <c r="C75" s="2"/>
      <c r="D75" s="2"/>
      <c r="E75" s="2"/>
      <c r="F75" s="2"/>
      <c r="G75" s="2"/>
      <c r="H75" s="351"/>
      <c r="I75" s="2"/>
      <c r="J75" s="2"/>
      <c r="K75" s="2"/>
      <c r="L75" s="2"/>
    </row>
    <row r="76" spans="1:12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2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2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2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2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2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2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2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2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5.75" customHeight="1" x14ac:dyDescent="0.2"/>
    <row r="255" spans="1:11" ht="15.75" customHeight="1" x14ac:dyDescent="0.2"/>
    <row r="256" spans="1:11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G3:G5"/>
    <mergeCell ref="H3:H5"/>
    <mergeCell ref="I3:I5"/>
    <mergeCell ref="J3:J5"/>
    <mergeCell ref="A1:K1"/>
    <mergeCell ref="A2:A5"/>
    <mergeCell ref="E2:F2"/>
    <mergeCell ref="G2:H2"/>
    <mergeCell ref="I2:J2"/>
    <mergeCell ref="E3:E5"/>
    <mergeCell ref="F3:F5"/>
    <mergeCell ref="K3:K5"/>
  </mergeCells>
  <dataValidations count="1">
    <dataValidation type="list" allowBlank="1" showErrorMessage="1" sqref="B11:B12 B14:B15 B17:B24 B26 B28:B32 B34:B36 B39:B41 B44:B45 B47:B49 B51:B52">
      <formula1>types</formula1>
    </dataValidation>
  </dataValidations>
  <pageMargins left="0.55118110236220474" right="0.55118110236220474" top="0.98425196850393704" bottom="0.98425196850393704" header="0" footer="0"/>
  <pageSetup paperSize="9" orientation="landscape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4.42578125" defaultRowHeight="15" customHeight="1" x14ac:dyDescent="0.2"/>
  <cols>
    <col min="1" max="2" width="8.7109375" customWidth="1"/>
    <col min="3" max="3" width="100.85546875" customWidth="1"/>
    <col min="4" max="6" width="8.7109375" customWidth="1"/>
  </cols>
  <sheetData>
    <row r="1" spans="1:4" ht="12.75" customHeight="1" x14ac:dyDescent="0.2">
      <c r="A1" s="252" t="s">
        <v>249</v>
      </c>
      <c r="C1" s="252" t="s">
        <v>250</v>
      </c>
      <c r="D1" s="252" t="s">
        <v>251</v>
      </c>
    </row>
    <row r="2" spans="1:4" ht="12.75" customHeight="1" x14ac:dyDescent="0.2">
      <c r="A2" s="252" t="s">
        <v>252</v>
      </c>
      <c r="C2" s="252" t="s">
        <v>253</v>
      </c>
      <c r="D2" s="252" t="s">
        <v>254</v>
      </c>
    </row>
    <row r="3" spans="1:4" ht="12.75" customHeight="1" x14ac:dyDescent="0.2">
      <c r="A3" s="252" t="s">
        <v>255</v>
      </c>
      <c r="C3" s="252" t="s">
        <v>29</v>
      </c>
      <c r="D3" s="252" t="s">
        <v>256</v>
      </c>
    </row>
    <row r="4" spans="1:4" ht="12.75" customHeight="1" x14ac:dyDescent="0.2">
      <c r="A4" s="252" t="s">
        <v>257</v>
      </c>
      <c r="C4" s="252" t="s">
        <v>32</v>
      </c>
      <c r="D4" s="252" t="s">
        <v>258</v>
      </c>
    </row>
    <row r="5" spans="1:4" ht="12.75" customHeight="1" x14ac:dyDescent="0.2">
      <c r="A5" s="252" t="s">
        <v>259</v>
      </c>
      <c r="C5" s="252" t="s">
        <v>25</v>
      </c>
      <c r="D5" s="252" t="s">
        <v>26</v>
      </c>
    </row>
    <row r="6" spans="1:4" ht="12.75" customHeight="1" x14ac:dyDescent="0.2">
      <c r="A6" s="252" t="s">
        <v>260</v>
      </c>
      <c r="C6" s="252" t="s">
        <v>22</v>
      </c>
      <c r="D6" s="252" t="s">
        <v>23</v>
      </c>
    </row>
    <row r="7" spans="1:4" ht="12.75" customHeight="1" x14ac:dyDescent="0.2">
      <c r="A7" s="252" t="s">
        <v>261</v>
      </c>
      <c r="C7" s="252" t="s">
        <v>262</v>
      </c>
      <c r="D7" s="252" t="s">
        <v>263</v>
      </c>
    </row>
    <row r="8" spans="1:4" ht="12.75" customHeight="1" x14ac:dyDescent="0.2">
      <c r="A8" s="252" t="s">
        <v>264</v>
      </c>
      <c r="C8" s="252" t="s">
        <v>265</v>
      </c>
      <c r="D8" s="252" t="s">
        <v>266</v>
      </c>
    </row>
    <row r="9" spans="1:4" ht="12.75" customHeight="1" x14ac:dyDescent="0.2">
      <c r="A9" s="252" t="s">
        <v>267</v>
      </c>
      <c r="C9" s="252" t="s">
        <v>268</v>
      </c>
      <c r="D9" s="252" t="s">
        <v>269</v>
      </c>
    </row>
    <row r="10" spans="1:4" ht="12.75" customHeight="1" x14ac:dyDescent="0.2">
      <c r="A10" s="252" t="s">
        <v>270</v>
      </c>
      <c r="C10" s="252" t="s">
        <v>271</v>
      </c>
      <c r="D10" s="252" t="s">
        <v>272</v>
      </c>
    </row>
    <row r="11" spans="1:4" ht="12.75" customHeight="1" x14ac:dyDescent="0.2">
      <c r="A11" s="252" t="s">
        <v>273</v>
      </c>
      <c r="C11" s="252" t="s">
        <v>274</v>
      </c>
      <c r="D11" s="252" t="s">
        <v>275</v>
      </c>
    </row>
    <row r="12" spans="1:4" ht="12.75" customHeight="1" x14ac:dyDescent="0.2">
      <c r="A12" s="252" t="s">
        <v>276</v>
      </c>
      <c r="C12" s="252" t="s">
        <v>277</v>
      </c>
      <c r="D12" s="252" t="s">
        <v>278</v>
      </c>
    </row>
    <row r="13" spans="1:4" ht="12.75" customHeight="1" x14ac:dyDescent="0.2">
      <c r="A13" s="252" t="s">
        <v>279</v>
      </c>
      <c r="C13" s="252" t="s">
        <v>280</v>
      </c>
      <c r="D13" s="252" t="s">
        <v>281</v>
      </c>
    </row>
    <row r="14" spans="1:4" ht="12.75" customHeight="1" x14ac:dyDescent="0.2">
      <c r="C14" s="252" t="s">
        <v>282</v>
      </c>
      <c r="D14" s="252" t="s">
        <v>283</v>
      </c>
    </row>
    <row r="15" spans="1:4" ht="12.75" customHeight="1" x14ac:dyDescent="0.2">
      <c r="C15" s="252" t="s">
        <v>36</v>
      </c>
      <c r="D15" s="252" t="s">
        <v>37</v>
      </c>
    </row>
    <row r="16" spans="1:4" ht="12.75" customHeight="1" x14ac:dyDescent="0.2">
      <c r="C16" s="252" t="s">
        <v>39</v>
      </c>
      <c r="D16" s="252" t="s">
        <v>40</v>
      </c>
    </row>
    <row r="17" spans="3:4" ht="12.75" customHeight="1" x14ac:dyDescent="0.2">
      <c r="C17" s="252" t="s">
        <v>284</v>
      </c>
      <c r="D17" s="252" t="s">
        <v>45</v>
      </c>
    </row>
    <row r="18" spans="3:4" ht="12.75" customHeight="1" x14ac:dyDescent="0.2">
      <c r="C18" s="252" t="s">
        <v>47</v>
      </c>
      <c r="D18" s="252" t="s">
        <v>48</v>
      </c>
    </row>
    <row r="19" spans="3:4" ht="12.75" customHeight="1" x14ac:dyDescent="0.2">
      <c r="C19" s="252" t="s">
        <v>53</v>
      </c>
      <c r="D19" s="252" t="s">
        <v>54</v>
      </c>
    </row>
    <row r="20" spans="3:4" ht="12.75" customHeight="1" x14ac:dyDescent="0.2">
      <c r="C20" s="252" t="s">
        <v>57</v>
      </c>
      <c r="D20" s="252" t="s">
        <v>58</v>
      </c>
    </row>
    <row r="21" spans="3:4" ht="12.75" customHeight="1" x14ac:dyDescent="0.2">
      <c r="C21" s="252" t="s">
        <v>60</v>
      </c>
      <c r="D21" s="252" t="s">
        <v>61</v>
      </c>
    </row>
    <row r="22" spans="3:4" ht="12.75" customHeight="1" x14ac:dyDescent="0.2">
      <c r="C22" s="252" t="s">
        <v>63</v>
      </c>
      <c r="D22" s="252" t="s">
        <v>64</v>
      </c>
    </row>
    <row r="23" spans="3:4" ht="12.75" customHeight="1" x14ac:dyDescent="0.2">
      <c r="C23" s="252" t="s">
        <v>66</v>
      </c>
      <c r="D23" s="252" t="s">
        <v>67</v>
      </c>
    </row>
    <row r="24" spans="3:4" ht="12.75" customHeight="1" x14ac:dyDescent="0.2">
      <c r="C24" s="252" t="s">
        <v>69</v>
      </c>
      <c r="D24" s="252" t="s">
        <v>70</v>
      </c>
    </row>
    <row r="25" spans="3:4" ht="12.75" customHeight="1" x14ac:dyDescent="0.2">
      <c r="C25" s="252" t="s">
        <v>73</v>
      </c>
      <c r="D25" s="252" t="s">
        <v>74</v>
      </c>
    </row>
    <row r="26" spans="3:4" ht="12.75" customHeight="1" x14ac:dyDescent="0.2">
      <c r="C26" s="252" t="s">
        <v>76</v>
      </c>
      <c r="D26" s="252" t="s">
        <v>77</v>
      </c>
    </row>
    <row r="27" spans="3:4" ht="12.75" customHeight="1" x14ac:dyDescent="0.2">
      <c r="C27" s="252" t="s">
        <v>79</v>
      </c>
      <c r="D27" s="252" t="s">
        <v>80</v>
      </c>
    </row>
    <row r="28" spans="3:4" ht="12.75" customHeight="1" x14ac:dyDescent="0.2">
      <c r="C28" s="252" t="s">
        <v>84</v>
      </c>
      <c r="D28" s="252" t="s">
        <v>85</v>
      </c>
    </row>
    <row r="29" spans="3:4" ht="12.75" customHeight="1" x14ac:dyDescent="0.2">
      <c r="C29" s="252" t="s">
        <v>87</v>
      </c>
      <c r="D29" s="252" t="s">
        <v>88</v>
      </c>
    </row>
    <row r="30" spans="3:4" ht="12.75" customHeight="1" x14ac:dyDescent="0.2">
      <c r="C30" s="252" t="s">
        <v>90</v>
      </c>
      <c r="D30" s="252" t="s">
        <v>91</v>
      </c>
    </row>
    <row r="31" spans="3:4" ht="12.75" customHeight="1" x14ac:dyDescent="0.2">
      <c r="C31" s="252" t="s">
        <v>95</v>
      </c>
      <c r="D31" s="252" t="s">
        <v>96</v>
      </c>
    </row>
    <row r="32" spans="3:4" ht="12.75" customHeight="1" x14ac:dyDescent="0.2">
      <c r="C32" s="252" t="s">
        <v>98</v>
      </c>
      <c r="D32" s="252" t="s">
        <v>99</v>
      </c>
    </row>
    <row r="33" spans="3:4" ht="12.75" customHeight="1" x14ac:dyDescent="0.2">
      <c r="C33" s="252" t="s">
        <v>102</v>
      </c>
      <c r="D33" s="252" t="s">
        <v>103</v>
      </c>
    </row>
    <row r="34" spans="3:4" ht="12.75" customHeight="1" x14ac:dyDescent="0.2">
      <c r="C34" s="252" t="s">
        <v>105</v>
      </c>
      <c r="D34" s="252" t="s">
        <v>106</v>
      </c>
    </row>
    <row r="35" spans="3:4" ht="12.75" customHeight="1" x14ac:dyDescent="0.2">
      <c r="C35" s="252" t="s">
        <v>44</v>
      </c>
      <c r="D35" s="252" t="s">
        <v>285</v>
      </c>
    </row>
    <row r="36" spans="3:4" ht="12.75" customHeight="1" x14ac:dyDescent="0.2">
      <c r="C36" s="252" t="s">
        <v>111</v>
      </c>
      <c r="D36" s="252" t="s">
        <v>112</v>
      </c>
    </row>
    <row r="37" spans="3:4" ht="12.75" customHeight="1" x14ac:dyDescent="0.2">
      <c r="C37" s="252" t="s">
        <v>114</v>
      </c>
      <c r="D37" s="252" t="s">
        <v>115</v>
      </c>
    </row>
    <row r="38" spans="3:4" ht="12.75" customHeight="1" x14ac:dyDescent="0.2"/>
    <row r="39" spans="3:4" ht="12.75" customHeight="1" x14ac:dyDescent="0.2"/>
    <row r="40" spans="3:4" ht="12.75" customHeight="1" x14ac:dyDescent="0.2"/>
    <row r="41" spans="3:4" ht="12.75" customHeight="1" x14ac:dyDescent="0.2"/>
    <row r="42" spans="3:4" ht="12.75" customHeight="1" x14ac:dyDescent="0.2"/>
    <row r="43" spans="3:4" ht="12.75" customHeight="1" x14ac:dyDescent="0.2"/>
    <row r="44" spans="3:4" ht="12.75" customHeight="1" x14ac:dyDescent="0.2"/>
    <row r="45" spans="3:4" ht="12.75" customHeight="1" x14ac:dyDescent="0.2"/>
    <row r="46" spans="3:4" ht="12.75" customHeight="1" x14ac:dyDescent="0.2"/>
    <row r="47" spans="3:4" ht="12.75" customHeight="1" x14ac:dyDescent="0.2"/>
    <row r="48" spans="3: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pag1</vt:lpstr>
      <vt:lpstr>pag2</vt:lpstr>
      <vt:lpstr>pag3</vt:lpstr>
      <vt:lpstr>pag4</vt:lpstr>
      <vt:lpstr>pag5</vt:lpstr>
      <vt:lpstr>pag 6</vt:lpstr>
      <vt:lpstr>pag7</vt:lpstr>
      <vt:lpstr>pag8</vt:lpstr>
      <vt:lpstr>pag9</vt:lpstr>
      <vt:lpstr>pag10</vt:lpstr>
      <vt:lpstr>pag11</vt:lpstr>
      <vt:lpstr>pag12</vt:lpstr>
      <vt:lpstr>serial</vt:lpstr>
      <vt:lpstr>'pag1'!OLE_LINK1</vt:lpstr>
      <vt:lpstr>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Vasilica</dc:creator>
  <cp:lastModifiedBy>Veronica B</cp:lastModifiedBy>
  <cp:lastPrinted>2022-03-17T08:18:18Z</cp:lastPrinted>
  <dcterms:created xsi:type="dcterms:W3CDTF">2007-01-10T10:28:39Z</dcterms:created>
  <dcterms:modified xsi:type="dcterms:W3CDTF">2022-03-17T08:18:32Z</dcterms:modified>
</cp:coreProperties>
</file>